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joaoparreiralima/Desktop/"/>
    </mc:Choice>
  </mc:AlternateContent>
  <bookViews>
    <workbookView xWindow="0" yWindow="460" windowWidth="20740" windowHeight="11160" tabRatio="500" activeTab="3"/>
  </bookViews>
  <sheets>
    <sheet name="jan" sheetId="12" r:id="rId1"/>
    <sheet name="fev" sheetId="1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refs" sheetId="13" r:id="rId12"/>
    <sheet name="início na 2a.f" sheetId="14" r:id="rId13"/>
    <sheet name="início na 3a.f" sheetId="15" r:id="rId14"/>
    <sheet name="início na 4a.f" sheetId="16" r:id="rId15"/>
    <sheet name="início na 5a.f" sheetId="17" r:id="rId16"/>
    <sheet name="início na 6a.f" sheetId="18" r:id="rId17"/>
    <sheet name="início no sáb" sheetId="19" r:id="rId18"/>
    <sheet name="início no dom" sheetId="20" r:id="rId19"/>
    <sheet name="modelo" sheetId="21" r:id="rId20"/>
  </sheets>
  <definedNames>
    <definedName name="_xlnm.Print_Area" localSheetId="3">abr!$C$2:$J$38</definedName>
    <definedName name="_xlnm.Print_Area" localSheetId="7">ago!$C$2:$J$44</definedName>
    <definedName name="_xlnm.Print_Area" localSheetId="1">fev!$C$2:$J$40</definedName>
    <definedName name="_xlnm.Print_Area" localSheetId="12">'início na 2a.f'!$C$2:$J$39</definedName>
    <definedName name="_xlnm.Print_Area" localSheetId="13">'início na 3a.f'!$C$2:$J$38</definedName>
    <definedName name="_xlnm.Print_Area" localSheetId="14">'início na 4a.f'!$C$2:$J$37</definedName>
    <definedName name="_xlnm.Print_Area" localSheetId="15">'início na 5a.f'!$C$2:$J$36</definedName>
    <definedName name="_xlnm.Print_Area" localSheetId="16">'início na 6a.f'!$C$2:$J$34</definedName>
    <definedName name="_xlnm.Print_Area" localSheetId="18">'início no dom'!$C$2:$J$32</definedName>
    <definedName name="_xlnm.Print_Area" localSheetId="17">'início no sáb'!$C$2:$J$33</definedName>
    <definedName name="_xlnm.Print_Area" localSheetId="0">jan!$C$2:$J$49</definedName>
    <definedName name="_xlnm.Print_Area" localSheetId="6">jul!$C$2:$J$39</definedName>
    <definedName name="_xlnm.Print_Area" localSheetId="5">jun!$C$2:$J$38</definedName>
    <definedName name="_xlnm.Print_Area" localSheetId="4">mai!$C$2:$J$40</definedName>
    <definedName name="_xlnm.Print_Area" localSheetId="2">mar!$C$2:$J$39</definedName>
    <definedName name="_xlnm.Print_Area" localSheetId="19">modelo!$C$2:$J$40</definedName>
    <definedName name="_xlnm.Print_Area" localSheetId="10">nov!$C$2:$J$46</definedName>
    <definedName name="_xlnm.Print_Area" localSheetId="9">out!$C$2:$J$43</definedName>
    <definedName name="_xlnm.Print_Area" localSheetId="8">set!$C$2:$J$44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4" i="1" l="1"/>
  <c r="H42" i="1"/>
  <c r="H41" i="1"/>
  <c r="H40" i="1"/>
  <c r="H39" i="1"/>
  <c r="H38" i="1"/>
  <c r="H34" i="1"/>
  <c r="H32" i="1"/>
  <c r="H31" i="1"/>
  <c r="H30" i="1"/>
  <c r="H29" i="1"/>
  <c r="H28" i="1"/>
  <c r="H24" i="1"/>
  <c r="H22" i="1"/>
  <c r="H21" i="1"/>
  <c r="H20" i="1"/>
  <c r="H19" i="1"/>
  <c r="H18" i="1"/>
  <c r="H8" i="1"/>
  <c r="H9" i="1"/>
  <c r="H10" i="1"/>
  <c r="H11" i="1"/>
  <c r="H12" i="1"/>
  <c r="H14" i="1"/>
  <c r="C35" i="1"/>
  <c r="C36" i="1"/>
  <c r="C39" i="1"/>
  <c r="C40" i="1"/>
  <c r="C41" i="1"/>
  <c r="C43" i="1"/>
  <c r="C45" i="1"/>
  <c r="C9" i="1"/>
  <c r="C10" i="1"/>
  <c r="C11" i="1"/>
  <c r="C13" i="1"/>
  <c r="C15" i="1"/>
  <c r="C16" i="1"/>
  <c r="C19" i="1"/>
  <c r="C20" i="1"/>
  <c r="C21" i="1"/>
  <c r="C23" i="1"/>
  <c r="C25" i="1"/>
  <c r="C26" i="1"/>
  <c r="C29" i="1"/>
  <c r="C30" i="1"/>
  <c r="C31" i="1"/>
  <c r="C33" i="1"/>
  <c r="H49" i="12"/>
  <c r="H47" i="12"/>
  <c r="H46" i="12"/>
  <c r="H45" i="12"/>
  <c r="H49" i="4"/>
  <c r="C49" i="4"/>
  <c r="H48" i="4"/>
  <c r="H47" i="4"/>
  <c r="C47" i="4"/>
  <c r="H46" i="4"/>
  <c r="H45" i="4"/>
  <c r="C14" i="4"/>
  <c r="C15" i="4"/>
  <c r="C16" i="4"/>
  <c r="C17" i="4"/>
  <c r="C19" i="4"/>
  <c r="C20" i="4"/>
  <c r="C21" i="4"/>
  <c r="C23" i="4"/>
  <c r="C24" i="4"/>
  <c r="C25" i="4"/>
  <c r="C26" i="4"/>
  <c r="C27" i="4"/>
  <c r="C29" i="4"/>
  <c r="C30" i="4"/>
  <c r="C31" i="4"/>
  <c r="C33" i="4"/>
  <c r="C34" i="4"/>
  <c r="C35" i="4"/>
  <c r="C36" i="4"/>
  <c r="C37" i="4"/>
  <c r="C39" i="4"/>
  <c r="C40" i="4"/>
  <c r="C41" i="4"/>
  <c r="C43" i="4"/>
  <c r="C44" i="4"/>
  <c r="C45" i="4"/>
  <c r="H44" i="4"/>
  <c r="H43" i="4"/>
  <c r="H41" i="4"/>
  <c r="H40" i="4"/>
  <c r="H39" i="4"/>
  <c r="H37" i="4"/>
  <c r="H36" i="4"/>
  <c r="H35" i="4"/>
  <c r="H34" i="4"/>
  <c r="H33" i="4"/>
  <c r="H31" i="4"/>
  <c r="H30" i="4"/>
  <c r="H29" i="4"/>
  <c r="H27" i="4"/>
  <c r="H26" i="4"/>
  <c r="H25" i="4"/>
  <c r="H24" i="4"/>
  <c r="H23" i="4"/>
  <c r="H21" i="4"/>
  <c r="H20" i="4"/>
  <c r="H19" i="4"/>
  <c r="H17" i="4"/>
  <c r="H16" i="4"/>
  <c r="H15" i="4"/>
  <c r="H14" i="4"/>
  <c r="H13" i="4"/>
  <c r="H11" i="4"/>
  <c r="C6" i="4"/>
  <c r="C7" i="4"/>
  <c r="C9" i="4"/>
  <c r="C10" i="4"/>
  <c r="C11" i="4"/>
  <c r="H10" i="4"/>
  <c r="H9" i="4"/>
  <c r="C8" i="4"/>
  <c r="H7" i="4"/>
  <c r="H6" i="4"/>
  <c r="C2" i="4"/>
  <c r="H49" i="3"/>
  <c r="C49" i="3"/>
  <c r="H48" i="3"/>
  <c r="H47" i="3"/>
  <c r="C47" i="3"/>
  <c r="H46" i="3"/>
  <c r="H45" i="3"/>
  <c r="C14" i="3"/>
  <c r="C15" i="3"/>
  <c r="C16" i="3"/>
  <c r="C17" i="3"/>
  <c r="C19" i="3"/>
  <c r="C20" i="3"/>
  <c r="C21" i="3"/>
  <c r="C23" i="3"/>
  <c r="C24" i="3"/>
  <c r="C25" i="3"/>
  <c r="C26" i="3"/>
  <c r="C27" i="3"/>
  <c r="C29" i="3"/>
  <c r="C30" i="3"/>
  <c r="C31" i="3"/>
  <c r="C33" i="3"/>
  <c r="C34" i="3"/>
  <c r="C35" i="3"/>
  <c r="C36" i="3"/>
  <c r="C37" i="3"/>
  <c r="C39" i="3"/>
  <c r="C40" i="3"/>
  <c r="C41" i="3"/>
  <c r="C43" i="3"/>
  <c r="C44" i="3"/>
  <c r="C45" i="3"/>
  <c r="H44" i="3"/>
  <c r="H43" i="3"/>
  <c r="H41" i="3"/>
  <c r="H40" i="3"/>
  <c r="H39" i="3"/>
  <c r="H37" i="3"/>
  <c r="H36" i="3"/>
  <c r="H35" i="3"/>
  <c r="H34" i="3"/>
  <c r="H33" i="3"/>
  <c r="H31" i="3"/>
  <c r="H30" i="3"/>
  <c r="H29" i="3"/>
  <c r="H27" i="3"/>
  <c r="H26" i="3"/>
  <c r="H25" i="3"/>
  <c r="H24" i="3"/>
  <c r="H23" i="3"/>
  <c r="H21" i="3"/>
  <c r="H20" i="3"/>
  <c r="H19" i="3"/>
  <c r="H17" i="3"/>
  <c r="H16" i="3"/>
  <c r="H15" i="3"/>
  <c r="H14" i="3"/>
  <c r="H13" i="3"/>
  <c r="H11" i="3"/>
  <c r="C6" i="3"/>
  <c r="C7" i="3"/>
  <c r="C9" i="3"/>
  <c r="C10" i="3"/>
  <c r="C11" i="3"/>
  <c r="H10" i="3"/>
  <c r="H9" i="3"/>
  <c r="C8" i="3"/>
  <c r="H7" i="3"/>
  <c r="H6" i="3"/>
  <c r="C2" i="3"/>
  <c r="C6" i="1"/>
  <c r="C2" i="1"/>
  <c r="C14" i="12"/>
  <c r="C15" i="12"/>
  <c r="C16" i="12"/>
  <c r="C17" i="12"/>
  <c r="C19" i="12"/>
  <c r="C20" i="12"/>
  <c r="C21" i="12"/>
  <c r="C23" i="12"/>
  <c r="C24" i="12"/>
  <c r="C25" i="12"/>
  <c r="C26" i="12"/>
  <c r="C27" i="12"/>
  <c r="C29" i="12"/>
  <c r="C30" i="12"/>
  <c r="C31" i="12"/>
  <c r="C33" i="12"/>
  <c r="C34" i="12"/>
  <c r="C35" i="12"/>
  <c r="C36" i="12"/>
  <c r="C37" i="12"/>
  <c r="C39" i="12"/>
  <c r="C40" i="12"/>
  <c r="C41" i="12"/>
  <c r="C43" i="12"/>
  <c r="C44" i="12"/>
  <c r="C45" i="12"/>
  <c r="C47" i="12"/>
  <c r="C49" i="12"/>
  <c r="C6" i="12"/>
  <c r="C7" i="12"/>
  <c r="C8" i="12"/>
  <c r="C9" i="12"/>
  <c r="C10" i="12"/>
  <c r="C11" i="12"/>
  <c r="H40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F6" i="21"/>
  <c r="H5" i="21"/>
  <c r="C2" i="21"/>
  <c r="H39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4" i="20"/>
  <c r="H13" i="20"/>
  <c r="H12" i="20"/>
  <c r="H11" i="20"/>
  <c r="H10" i="20"/>
  <c r="H9" i="20"/>
  <c r="H8" i="20"/>
  <c r="H7" i="20"/>
  <c r="H6" i="20"/>
  <c r="H5" i="20"/>
  <c r="C2" i="20"/>
  <c r="H39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5" i="19"/>
  <c r="H14" i="19"/>
  <c r="H13" i="19"/>
  <c r="H12" i="19"/>
  <c r="H11" i="19"/>
  <c r="H10" i="19"/>
  <c r="H9" i="19"/>
  <c r="H8" i="19"/>
  <c r="H7" i="19"/>
  <c r="H6" i="19"/>
  <c r="H5" i="19"/>
  <c r="C2" i="19"/>
  <c r="H39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6" i="18"/>
  <c r="H15" i="18"/>
  <c r="H14" i="18"/>
  <c r="H13" i="18"/>
  <c r="H12" i="18"/>
  <c r="H11" i="18"/>
  <c r="H10" i="18"/>
  <c r="H9" i="18"/>
  <c r="H8" i="18"/>
  <c r="H7" i="18"/>
  <c r="H6" i="18"/>
  <c r="H5" i="18"/>
  <c r="C2" i="18"/>
  <c r="H40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C2" i="17"/>
  <c r="H40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C2" i="16"/>
  <c r="H40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C2" i="15"/>
  <c r="H39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C2" i="14"/>
  <c r="H44" i="12"/>
  <c r="H43" i="12"/>
  <c r="H41" i="12"/>
  <c r="H40" i="12"/>
  <c r="H39" i="12"/>
  <c r="H37" i="12"/>
  <c r="H36" i="12"/>
  <c r="H35" i="12"/>
  <c r="H34" i="12"/>
  <c r="H33" i="12"/>
  <c r="H31" i="12"/>
  <c r="H30" i="12"/>
  <c r="H29" i="12"/>
  <c r="H27" i="12"/>
  <c r="H26" i="12"/>
  <c r="H25" i="12"/>
  <c r="H24" i="12"/>
  <c r="H23" i="12"/>
  <c r="H21" i="12"/>
  <c r="H20" i="12"/>
  <c r="H19" i="12"/>
  <c r="H17" i="12"/>
  <c r="H16" i="12"/>
  <c r="H15" i="12"/>
  <c r="H14" i="12"/>
  <c r="H13" i="12"/>
  <c r="H11" i="12"/>
  <c r="H10" i="12"/>
  <c r="H9" i="12"/>
  <c r="H7" i="12"/>
  <c r="H6" i="12"/>
  <c r="C2" i="12"/>
  <c r="H46" i="11"/>
  <c r="C6" i="11"/>
  <c r="C7" i="11"/>
  <c r="C9" i="11"/>
  <c r="C10" i="11"/>
  <c r="C11" i="11"/>
  <c r="C12" i="11"/>
  <c r="C13" i="11"/>
  <c r="C15" i="11"/>
  <c r="C16" i="11"/>
  <c r="C17" i="11"/>
  <c r="C19" i="11"/>
  <c r="C20" i="11"/>
  <c r="C21" i="11"/>
  <c r="C22" i="11"/>
  <c r="C23" i="11"/>
  <c r="C25" i="11"/>
  <c r="C26" i="11"/>
  <c r="C27" i="11"/>
  <c r="C29" i="11"/>
  <c r="C30" i="11"/>
  <c r="C31" i="11"/>
  <c r="C32" i="11"/>
  <c r="C33" i="11"/>
  <c r="C35" i="11"/>
  <c r="C36" i="11"/>
  <c r="C37" i="11"/>
  <c r="C39" i="11"/>
  <c r="C40" i="11"/>
  <c r="C41" i="11"/>
  <c r="C42" i="11"/>
  <c r="C43" i="11"/>
  <c r="C45" i="11"/>
  <c r="C46" i="11"/>
  <c r="H45" i="11"/>
  <c r="H43" i="11"/>
  <c r="H42" i="11"/>
  <c r="H41" i="11"/>
  <c r="H40" i="11"/>
  <c r="H39" i="11"/>
  <c r="H37" i="11"/>
  <c r="H36" i="11"/>
  <c r="H35" i="11"/>
  <c r="H33" i="11"/>
  <c r="H32" i="11"/>
  <c r="H31" i="11"/>
  <c r="H30" i="11"/>
  <c r="H29" i="11"/>
  <c r="H27" i="11"/>
  <c r="H26" i="11"/>
  <c r="H25" i="11"/>
  <c r="H23" i="11"/>
  <c r="H22" i="11"/>
  <c r="H21" i="11"/>
  <c r="H20" i="11"/>
  <c r="H19" i="11"/>
  <c r="H17" i="11"/>
  <c r="H16" i="11"/>
  <c r="H15" i="11"/>
  <c r="H13" i="11"/>
  <c r="H12" i="11"/>
  <c r="H11" i="11"/>
  <c r="H10" i="11"/>
  <c r="H9" i="11"/>
  <c r="H7" i="11"/>
  <c r="H6" i="11"/>
  <c r="H5" i="11"/>
  <c r="H43" i="10"/>
  <c r="C5" i="10"/>
  <c r="C6" i="10"/>
  <c r="C7" i="10"/>
  <c r="C8" i="10"/>
  <c r="C9" i="10"/>
  <c r="C10" i="10"/>
  <c r="C12" i="10"/>
  <c r="C13" i="10"/>
  <c r="C14" i="10"/>
  <c r="C15" i="10"/>
  <c r="C16" i="10"/>
  <c r="C17" i="10"/>
  <c r="C18" i="10"/>
  <c r="C19" i="10"/>
  <c r="C21" i="10"/>
  <c r="C22" i="10"/>
  <c r="C23" i="10"/>
  <c r="C24" i="10"/>
  <c r="C25" i="10"/>
  <c r="C26" i="10"/>
  <c r="C27" i="10"/>
  <c r="C28" i="10"/>
  <c r="C30" i="10"/>
  <c r="C31" i="10"/>
  <c r="C32" i="10"/>
  <c r="C33" i="10"/>
  <c r="C34" i="10"/>
  <c r="C35" i="10"/>
  <c r="C36" i="10"/>
  <c r="C37" i="10"/>
  <c r="C39" i="10"/>
  <c r="C40" i="10"/>
  <c r="C41" i="10"/>
  <c r="C42" i="10"/>
  <c r="C43" i="10"/>
  <c r="H42" i="10"/>
  <c r="H41" i="10"/>
  <c r="H40" i="10"/>
  <c r="H39" i="10"/>
  <c r="H37" i="10"/>
  <c r="H36" i="10"/>
  <c r="H35" i="10"/>
  <c r="H34" i="10"/>
  <c r="H33" i="10"/>
  <c r="H32" i="10"/>
  <c r="H31" i="10"/>
  <c r="H30" i="10"/>
  <c r="H28" i="10"/>
  <c r="H27" i="10"/>
  <c r="H26" i="10"/>
  <c r="H25" i="10"/>
  <c r="H24" i="10"/>
  <c r="H23" i="10"/>
  <c r="H22" i="10"/>
  <c r="H21" i="10"/>
  <c r="H19" i="10"/>
  <c r="H18" i="10"/>
  <c r="H17" i="10"/>
  <c r="H16" i="10"/>
  <c r="H15" i="10"/>
  <c r="H14" i="10"/>
  <c r="H13" i="10"/>
  <c r="H12" i="10"/>
  <c r="H10" i="10"/>
  <c r="H9" i="10"/>
  <c r="H8" i="10"/>
  <c r="H7" i="10"/>
  <c r="H6" i="10"/>
  <c r="H5" i="10"/>
  <c r="H4" i="10"/>
  <c r="H44" i="9"/>
  <c r="C7" i="9"/>
  <c r="C8" i="9"/>
  <c r="C9" i="9"/>
  <c r="C10" i="9"/>
  <c r="C11" i="9"/>
  <c r="C12" i="9"/>
  <c r="C13" i="9"/>
  <c r="C14" i="9"/>
  <c r="C16" i="9"/>
  <c r="C17" i="9"/>
  <c r="C18" i="9"/>
  <c r="C19" i="9"/>
  <c r="C20" i="9"/>
  <c r="C21" i="9"/>
  <c r="C22" i="9"/>
  <c r="C23" i="9"/>
  <c r="C25" i="9"/>
  <c r="C26" i="9"/>
  <c r="C27" i="9"/>
  <c r="C28" i="9"/>
  <c r="C29" i="9"/>
  <c r="C30" i="9"/>
  <c r="C31" i="9"/>
  <c r="C32" i="9"/>
  <c r="C34" i="9"/>
  <c r="C35" i="9"/>
  <c r="C36" i="9"/>
  <c r="C37" i="9"/>
  <c r="C38" i="9"/>
  <c r="C39" i="9"/>
  <c r="C41" i="9"/>
  <c r="C42" i="9"/>
  <c r="C44" i="9"/>
  <c r="H42" i="9"/>
  <c r="H41" i="9"/>
  <c r="H39" i="9"/>
  <c r="H38" i="9"/>
  <c r="H37" i="9"/>
  <c r="H36" i="9"/>
  <c r="H35" i="9"/>
  <c r="H34" i="9"/>
  <c r="H32" i="9"/>
  <c r="H31" i="9"/>
  <c r="H30" i="9"/>
  <c r="H29" i="9"/>
  <c r="H28" i="9"/>
  <c r="H27" i="9"/>
  <c r="H26" i="9"/>
  <c r="H25" i="9"/>
  <c r="H23" i="9"/>
  <c r="H22" i="9"/>
  <c r="H21" i="9"/>
  <c r="H20" i="9"/>
  <c r="H19" i="9"/>
  <c r="H18" i="9"/>
  <c r="H17" i="9"/>
  <c r="H16" i="9"/>
  <c r="H14" i="9"/>
  <c r="H13" i="9"/>
  <c r="H12" i="9"/>
  <c r="H11" i="9"/>
  <c r="H10" i="9"/>
  <c r="H9" i="9"/>
  <c r="H8" i="9"/>
  <c r="H7" i="9"/>
  <c r="H5" i="9"/>
  <c r="H44" i="8"/>
  <c r="C6" i="8"/>
  <c r="C7" i="8"/>
  <c r="C8" i="8"/>
  <c r="C9" i="8"/>
  <c r="C11" i="8"/>
  <c r="C12" i="8"/>
  <c r="C13" i="8"/>
  <c r="C14" i="8"/>
  <c r="C15" i="8"/>
  <c r="C16" i="8"/>
  <c r="C17" i="8"/>
  <c r="C18" i="8"/>
  <c r="C20" i="8"/>
  <c r="C21" i="8"/>
  <c r="C22" i="8"/>
  <c r="C23" i="8"/>
  <c r="C24" i="8"/>
  <c r="C25" i="8"/>
  <c r="C26" i="8"/>
  <c r="C27" i="8"/>
  <c r="C29" i="8"/>
  <c r="C30" i="8"/>
  <c r="C31" i="8"/>
  <c r="C32" i="8"/>
  <c r="C33" i="8"/>
  <c r="C34" i="8"/>
  <c r="C35" i="8"/>
  <c r="C36" i="8"/>
  <c r="C38" i="8"/>
  <c r="C39" i="8"/>
  <c r="C40" i="8"/>
  <c r="C41" i="8"/>
  <c r="C42" i="8"/>
  <c r="C43" i="8"/>
  <c r="C44" i="8"/>
  <c r="H43" i="8"/>
  <c r="H42" i="8"/>
  <c r="H41" i="8"/>
  <c r="H40" i="8"/>
  <c r="H39" i="8"/>
  <c r="H38" i="8"/>
  <c r="H36" i="8"/>
  <c r="H35" i="8"/>
  <c r="H34" i="8"/>
  <c r="H33" i="8"/>
  <c r="H32" i="8"/>
  <c r="H31" i="8"/>
  <c r="H30" i="8"/>
  <c r="H29" i="8"/>
  <c r="H27" i="8"/>
  <c r="H26" i="8"/>
  <c r="H25" i="8"/>
  <c r="H24" i="8"/>
  <c r="H23" i="8"/>
  <c r="H22" i="8"/>
  <c r="H21" i="8"/>
  <c r="H20" i="8"/>
  <c r="H18" i="8"/>
  <c r="H17" i="8"/>
  <c r="H16" i="8"/>
  <c r="H15" i="8"/>
  <c r="H14" i="8"/>
  <c r="H13" i="8"/>
  <c r="H12" i="8"/>
  <c r="H11" i="8"/>
  <c r="H9" i="8"/>
  <c r="H8" i="8"/>
  <c r="H7" i="8"/>
  <c r="H6" i="8"/>
  <c r="H5" i="8"/>
  <c r="C2" i="8"/>
  <c r="H39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C2" i="7"/>
  <c r="H38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C2" i="6"/>
  <c r="H40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C2" i="5"/>
</calcChain>
</file>

<file path=xl/sharedStrings.xml><?xml version="1.0" encoding="utf-8"?>
<sst xmlns="http://schemas.openxmlformats.org/spreadsheetml/2006/main" count="1691" uniqueCount="134">
  <si>
    <t>Mês</t>
  </si>
  <si>
    <t>PROGRAMAÇÃO DAS REUNIÕES PÚBLICAS</t>
  </si>
  <si>
    <t>DIA</t>
  </si>
  <si>
    <t>HORA</t>
  </si>
  <si>
    <t>RESPONSÁVEL</t>
  </si>
  <si>
    <t>TEMA</t>
  </si>
  <si>
    <t>PALESTRANTE</t>
  </si>
  <si>
    <t>3ª</t>
  </si>
  <si>
    <t>20:00</t>
  </si>
  <si>
    <t>4ª</t>
  </si>
  <si>
    <t>ALEXANDRE SANTANA</t>
  </si>
  <si>
    <t>5ª</t>
  </si>
  <si>
    <t>15:00</t>
  </si>
  <si>
    <t>6ª</t>
  </si>
  <si>
    <t>TEMA LIVRE</t>
  </si>
  <si>
    <t>sáb</t>
  </si>
  <si>
    <t>15:30</t>
  </si>
  <si>
    <t>MARCOS AURELIO</t>
  </si>
  <si>
    <t>dom</t>
  </si>
  <si>
    <t xml:space="preserve"> </t>
  </si>
  <si>
    <t>2ª</t>
  </si>
  <si>
    <t>AGUINALDO MARINHO</t>
  </si>
  <si>
    <t>JULIANA MORGANTI</t>
  </si>
  <si>
    <t>LUIZ REIS</t>
  </si>
  <si>
    <t>CYNTIA MAFFRA</t>
  </si>
  <si>
    <t xml:space="preserve">6ª </t>
  </si>
  <si>
    <t>RAYMUNDO FURTADO</t>
  </si>
  <si>
    <t>LEONARDO MOTA</t>
  </si>
  <si>
    <t>MARCOS AURÉLIO</t>
  </si>
  <si>
    <t>ANDRÉ BRASIL</t>
  </si>
  <si>
    <t>MÁRIO ANDRADE</t>
  </si>
  <si>
    <t>ANÉSIA MACHADO</t>
  </si>
  <si>
    <t>JÔ DRUMOND</t>
  </si>
  <si>
    <t>ANESIA MACHADO</t>
  </si>
  <si>
    <t>Jô/Marcos Aurelio</t>
  </si>
  <si>
    <t>ALEXANDRE RODRIGUES</t>
  </si>
  <si>
    <t>WILMA VILAÇA</t>
  </si>
  <si>
    <t>PROGRAMAÇÃO DAS REUNIÕES PÚBLICAS DO MÊS DE  SETEMBRO 2019</t>
  </si>
  <si>
    <t>sab</t>
  </si>
  <si>
    <t>Nájla/Vasco</t>
  </si>
  <si>
    <t>PROGRAMAÇÃO DAS REUNIÕES PÚBLICAS DO MÊS DE OUTUBRO 2019</t>
  </si>
  <si>
    <t>NOVEMBRO</t>
  </si>
  <si>
    <t>senha:</t>
  </si>
  <si>
    <t>aecx</t>
  </si>
  <si>
    <t>JANEIRO</t>
  </si>
  <si>
    <t>FEVEREIRO</t>
  </si>
  <si>
    <t>MARÇO</t>
  </si>
  <si>
    <t>REUNIÕES E RESPONSÁVEIS</t>
  </si>
  <si>
    <t>ABRIL</t>
  </si>
  <si>
    <t>RESPONSÁVEIS</t>
  </si>
  <si>
    <t>MAIO</t>
  </si>
  <si>
    <t>Cynthia / Élcio</t>
  </si>
  <si>
    <t>JUNHO</t>
  </si>
  <si>
    <t>Maurilo / Bráulio</t>
  </si>
  <si>
    <t>JULHO</t>
  </si>
  <si>
    <t>Aguinaldo / Dalva</t>
  </si>
  <si>
    <t>AGOSTO</t>
  </si>
  <si>
    <t>Geralda / Pedro</t>
  </si>
  <si>
    <t>SETEMBRO</t>
  </si>
  <si>
    <t>Edércia / Sérgio</t>
  </si>
  <si>
    <t>OUTUBRO</t>
  </si>
  <si>
    <t>Jô / Wanderley</t>
  </si>
  <si>
    <t>M. Aurélio / Neura</t>
  </si>
  <si>
    <t>DEZEMBRO</t>
  </si>
  <si>
    <t xml:space="preserve">   </t>
  </si>
  <si>
    <t>Maurilo/Aguinaldo</t>
  </si>
  <si>
    <t>Dulce/Parreira</t>
  </si>
  <si>
    <t>ESTUDOS DA DOUTRINA ESPIRITA</t>
  </si>
  <si>
    <t>DULCE GOULART</t>
  </si>
  <si>
    <t>NÃO JULGAR</t>
  </si>
  <si>
    <t>JESUS, O AMOR EM AÇÃO</t>
  </si>
  <si>
    <t>MISSÃO DOS ESPÍRITOS</t>
  </si>
  <si>
    <t>OBSERVAÇÕES</t>
  </si>
  <si>
    <t>FAZEI AOS HOMENS O QUE QUEREIS QUE ELES VOS FAÇAM</t>
  </si>
  <si>
    <t>GRATIDÃO PELA DOUTRINA ESPÍRITA</t>
  </si>
  <si>
    <t>A RELIGIÃO DE JESUS É O AMOR</t>
  </si>
  <si>
    <t>ISSO TAMBÉM PASSARÁ</t>
  </si>
  <si>
    <t>OS BONS ESPÍRITAS</t>
  </si>
  <si>
    <t>O EGOÍSMO - DELE SE DERIVA TODO MAL</t>
  </si>
  <si>
    <t>CADA DIA É NOVA CHANCE DE SE FAZER O BEM</t>
  </si>
  <si>
    <t>ENTRE AS FORÇAS COMUNS</t>
  </si>
  <si>
    <t>RETRIBUA O MAL COM O BEM</t>
  </si>
  <si>
    <t>JO DRUMOND</t>
  </si>
  <si>
    <t>A GENEROSIDADE DO AMOR</t>
  </si>
  <si>
    <t>O VERDADEIRO ESPÍRITA</t>
  </si>
  <si>
    <t>VONTADE DIVINA</t>
  </si>
  <si>
    <t>A EVOLUÇÃO DO AMOR</t>
  </si>
  <si>
    <t>SOLANGE FREITAS SANTOS</t>
  </si>
  <si>
    <t>NÃO JULGUEIS</t>
  </si>
  <si>
    <t>RENAN DIAS</t>
  </si>
  <si>
    <t>DESENVOLVIMENTO PSÍQUICO</t>
  </si>
  <si>
    <t>É DANDO QUE SE RECEBE</t>
  </si>
  <si>
    <t>FAMÍLIA, CONVITE AO AMOR</t>
  </si>
  <si>
    <t>COMECE AGORA E FAÇA UM NOVO FIM</t>
  </si>
  <si>
    <t>CARIDADE, O AMOR PRÁTICO</t>
  </si>
  <si>
    <t>CARIDADE - O QUE TENHO PARA OFERECER?</t>
  </si>
  <si>
    <t>EXPERIMENTAÇÃO</t>
  </si>
  <si>
    <t>CAUSAS ESPIRITUAIS DAS DOENÇAS</t>
  </si>
  <si>
    <t>PEDRO EDIVAR</t>
  </si>
  <si>
    <t>RECESSO</t>
  </si>
  <si>
    <t xml:space="preserve">         TEMA LIVRE</t>
  </si>
  <si>
    <t xml:space="preserve">         MÚSICA E ESPIRITISMO</t>
  </si>
  <si>
    <t>MÁRIO MARCIO</t>
  </si>
  <si>
    <t>PARÁBOLA DO BOM SAMARITANO</t>
  </si>
  <si>
    <t>CARACTERES DA PERFEIÇÃO</t>
  </si>
  <si>
    <t>MARCO TULIO</t>
  </si>
  <si>
    <t>PARÁBOLA DO SEMEADOR</t>
  </si>
  <si>
    <t>RENATO FERNANDES</t>
  </si>
  <si>
    <t>WADSON DIAS</t>
  </si>
  <si>
    <t>MISSÃO DO ESPIRITISMO</t>
  </si>
  <si>
    <t>DIANTE DA TERRA</t>
  </si>
  <si>
    <t>ANTE O INFINITO</t>
  </si>
  <si>
    <t>VIDA E SEXO - APRESENTAÇÃO</t>
  </si>
  <si>
    <t>ROTEIRO - SÍNTESE</t>
  </si>
  <si>
    <t>PERANTE O INIMIGO</t>
  </si>
  <si>
    <t>RENAN RIBEIRO</t>
  </si>
  <si>
    <t>CARNAVAL NA VISÃO ESPÍRITA</t>
  </si>
  <si>
    <t>COSTANTINO PAPAZOGLU</t>
  </si>
  <si>
    <t>MARCO ANTONIO</t>
  </si>
  <si>
    <t>PERDOA-TE</t>
  </si>
  <si>
    <t>MÁRIO MÁRCIO</t>
  </si>
  <si>
    <t>ATIRE A PRIMEIRA PEDRA</t>
  </si>
  <si>
    <t>CRISTINA SOARES</t>
  </si>
  <si>
    <t>SIDNEY SANTOS</t>
  </si>
  <si>
    <t>LUCIANO DE ERRICO</t>
  </si>
  <si>
    <t>HUMBERTO CERQUEIRA</t>
  </si>
  <si>
    <t>CARNAVAL POR EMMANUEL</t>
  </si>
  <si>
    <t>ELCIO PIRES</t>
  </si>
  <si>
    <t>DÉBORA ZAMBALDE</t>
  </si>
  <si>
    <t>THAÍS GONÇALVES</t>
  </si>
  <si>
    <t>A IMPORTÂNCIA DA DISCIPLINA</t>
  </si>
  <si>
    <t>ESTUDO O LIVRO - HÁ 2000 ANOS (PARTE I)</t>
  </si>
  <si>
    <t>PEDRO MACHADO</t>
  </si>
  <si>
    <t>AGUIMÁRIA (GUIGUI)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</si>
</sst>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9" x14ac:knownFonts="1">
    <font>
      <sz val="10"/>
      <name val="Arial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8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i/>
      <sz val="12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8"/>
      <color rgb="FF0D0D0D"/>
      <name val="Calibri"/>
      <family val="2"/>
      <charset val="1"/>
    </font>
    <font>
      <i/>
      <sz val="12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0"/>
      <name val="Calibri"/>
      <family val="2"/>
      <charset val="1"/>
    </font>
    <font>
      <sz val="8"/>
      <name val="Calibri"/>
      <family val="2"/>
      <charset val="1"/>
    </font>
    <font>
      <b/>
      <sz val="14"/>
      <name val="Calibri"/>
      <family val="2"/>
      <charset val="1"/>
    </font>
    <font>
      <b/>
      <i/>
      <sz val="11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20"/>
      <name val="Calibri"/>
      <family val="2"/>
      <charset val="1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i/>
      <sz val="12"/>
      <name val="Calibri"/>
      <family val="2"/>
    </font>
    <font>
      <b/>
      <i/>
      <sz val="11"/>
      <name val="Calibri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4BD97"/>
        <bgColor rgb="FFBFBFBF"/>
      </patternFill>
    </fill>
    <fill>
      <patternFill patternType="solid">
        <fgColor rgb="FFC3D69B"/>
        <bgColor rgb="FFD7E4BD"/>
      </patternFill>
    </fill>
    <fill>
      <patternFill patternType="solid">
        <fgColor rgb="FFF8F8F8"/>
        <bgColor rgb="FFFFFFFF"/>
      </patternFill>
    </fill>
    <fill>
      <patternFill patternType="solid">
        <fgColor rgb="FFEEECE1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99"/>
        <bgColor rgb="FFFFFFD9"/>
      </patternFill>
    </fill>
    <fill>
      <patternFill patternType="solid">
        <fgColor rgb="FF558ED5"/>
        <bgColor rgb="FF3366FF"/>
      </patternFill>
    </fill>
    <fill>
      <patternFill patternType="solid">
        <fgColor rgb="FF66FF33"/>
        <bgColor rgb="FF92D050"/>
      </patternFill>
    </fill>
    <fill>
      <patternFill patternType="solid">
        <fgColor rgb="FFFFC000"/>
        <bgColor rgb="FFFAC090"/>
      </patternFill>
    </fill>
    <fill>
      <patternFill patternType="solid">
        <fgColor rgb="FFBFBFBF"/>
        <bgColor rgb="FFC4BD97"/>
      </patternFill>
    </fill>
    <fill>
      <patternFill patternType="solid">
        <fgColor rgb="FFE6B9B8"/>
        <bgColor rgb="FFFAC090"/>
      </patternFill>
    </fill>
    <fill>
      <patternFill patternType="solid">
        <fgColor rgb="FFF88276"/>
        <bgColor rgb="FFE46C0A"/>
      </patternFill>
    </fill>
    <fill>
      <patternFill patternType="solid">
        <fgColor rgb="FFCCFFCC"/>
        <bgColor rgb="FFCCFF99"/>
      </patternFill>
    </fill>
    <fill>
      <patternFill patternType="solid">
        <fgColor rgb="FFB9CDE5"/>
        <bgColor rgb="FFC6D9F1"/>
      </patternFill>
    </fill>
    <fill>
      <patternFill patternType="solid">
        <fgColor rgb="FFDBEEF4"/>
        <bgColor rgb="FFEEECE1"/>
      </patternFill>
    </fill>
    <fill>
      <patternFill patternType="solid">
        <fgColor rgb="FFFFFF00"/>
        <bgColor rgb="FFFFC000"/>
      </patternFill>
    </fill>
    <fill>
      <patternFill patternType="solid">
        <fgColor rgb="FFFFFFD9"/>
        <bgColor rgb="FFF8F8F8"/>
      </patternFill>
    </fill>
    <fill>
      <patternFill patternType="solid">
        <fgColor theme="7" tint="0.59999389629810485"/>
        <bgColor rgb="FFEEECE1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rgb="FFDBEEF4"/>
      </patternFill>
    </fill>
    <fill>
      <patternFill patternType="solid">
        <fgColor theme="7" tint="0.59999389629810485"/>
        <bgColor rgb="FFE46C0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9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 inden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left" inden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 wrapText="1" indent="3"/>
      <protection hidden="1"/>
    </xf>
    <xf numFmtId="1" fontId="1" fillId="0" borderId="1" xfId="0" applyNumberFormat="1" applyFont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left" indent="1"/>
      <protection hidden="1"/>
    </xf>
    <xf numFmtId="0" fontId="7" fillId="5" borderId="1" xfId="0" applyFont="1" applyFill="1" applyBorder="1" applyAlignment="1" applyProtection="1">
      <alignment horizontal="left" vertical="center" wrapText="1" indent="3"/>
      <protection locked="0"/>
    </xf>
    <xf numFmtId="0" fontId="6" fillId="4" borderId="1" xfId="0" applyFont="1" applyFill="1" applyBorder="1" applyAlignment="1" applyProtection="1">
      <alignment horizontal="left" indent="1"/>
      <protection locked="0"/>
    </xf>
    <xf numFmtId="20" fontId="6" fillId="4" borderId="1" xfId="0" applyNumberFormat="1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left" indent="1"/>
      <protection hidden="1"/>
    </xf>
    <xf numFmtId="0" fontId="6" fillId="7" borderId="1" xfId="0" applyFont="1" applyFill="1" applyBorder="1" applyAlignment="1" applyProtection="1">
      <alignment horizontal="center"/>
      <protection hidden="1"/>
    </xf>
    <xf numFmtId="0" fontId="6" fillId="7" borderId="1" xfId="0" applyFont="1" applyFill="1" applyBorder="1" applyAlignment="1" applyProtection="1">
      <alignment horizontal="center"/>
      <protection hidden="1"/>
    </xf>
    <xf numFmtId="0" fontId="6" fillId="7" borderId="1" xfId="0" applyFont="1" applyFill="1" applyBorder="1" applyAlignment="1" applyProtection="1">
      <alignment horizontal="left" indent="1"/>
      <protection hidden="1"/>
    </xf>
    <xf numFmtId="0" fontId="7" fillId="7" borderId="1" xfId="0" applyFont="1" applyFill="1" applyBorder="1" applyAlignment="1" applyProtection="1">
      <alignment horizontal="left" indent="3"/>
      <protection hidden="1"/>
    </xf>
    <xf numFmtId="0" fontId="6" fillId="7" borderId="1" xfId="0" applyFont="1" applyFill="1" applyBorder="1" applyAlignment="1" applyProtection="1">
      <alignment horizontal="left" indent="1"/>
      <protection locked="0"/>
    </xf>
    <xf numFmtId="0" fontId="7" fillId="7" borderId="1" xfId="0" applyFont="1" applyFill="1" applyBorder="1" applyAlignment="1" applyProtection="1">
      <alignment horizontal="left" vertical="center" wrapText="1" indent="3"/>
      <protection locked="0"/>
    </xf>
    <xf numFmtId="20" fontId="6" fillId="7" borderId="1" xfId="0" applyNumberFormat="1" applyFont="1" applyFill="1" applyBorder="1" applyAlignment="1" applyProtection="1">
      <alignment horizontal="center"/>
      <protection hidden="1"/>
    </xf>
    <xf numFmtId="0" fontId="5" fillId="7" borderId="1" xfId="0" applyFont="1" applyFill="1" applyBorder="1" applyAlignment="1" applyProtection="1">
      <alignment horizontal="left" vertical="center" wrapText="1" indent="3"/>
      <protection locked="0"/>
    </xf>
    <xf numFmtId="0" fontId="5" fillId="7" borderId="1" xfId="0" applyFont="1" applyFill="1" applyBorder="1" applyAlignment="1" applyProtection="1">
      <alignment horizontal="left" indent="3"/>
      <protection hidden="1"/>
    </xf>
    <xf numFmtId="0" fontId="6" fillId="9" borderId="1" xfId="0" applyFont="1" applyFill="1" applyBorder="1" applyAlignment="1" applyProtection="1">
      <alignment horizontal="center"/>
      <protection hidden="1"/>
    </xf>
    <xf numFmtId="0" fontId="6" fillId="9" borderId="1" xfId="0" applyFont="1" applyFill="1" applyBorder="1" applyAlignment="1" applyProtection="1">
      <alignment horizontal="center"/>
      <protection hidden="1"/>
    </xf>
    <xf numFmtId="0" fontId="6" fillId="9" borderId="1" xfId="0" applyFont="1" applyFill="1" applyBorder="1" applyAlignment="1" applyProtection="1">
      <alignment horizontal="left" indent="1"/>
      <protection hidden="1"/>
    </xf>
    <xf numFmtId="0" fontId="5" fillId="9" borderId="1" xfId="0" applyFont="1" applyFill="1" applyBorder="1" applyAlignment="1" applyProtection="1">
      <alignment horizontal="left" vertical="center" wrapText="1" indent="3"/>
      <protection locked="0"/>
    </xf>
    <xf numFmtId="0" fontId="6" fillId="9" borderId="1" xfId="0" applyFont="1" applyFill="1" applyBorder="1" applyAlignment="1" applyProtection="1">
      <alignment horizontal="left" indent="1"/>
      <protection locked="0"/>
    </xf>
    <xf numFmtId="0" fontId="5" fillId="10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left" vertical="center" wrapText="1" indent="3"/>
      <protection hidden="1"/>
    </xf>
    <xf numFmtId="0" fontId="11" fillId="5" borderId="1" xfId="0" applyFont="1" applyFill="1" applyBorder="1" applyAlignment="1" applyProtection="1">
      <alignment horizontal="left" vertical="center" wrapText="1" indent="3"/>
      <protection locked="0"/>
    </xf>
    <xf numFmtId="0" fontId="2" fillId="4" borderId="1" xfId="0" applyFont="1" applyFill="1" applyBorder="1" applyAlignment="1" applyProtection="1">
      <alignment horizontal="left" indent="1"/>
      <protection locked="0"/>
    </xf>
    <xf numFmtId="0" fontId="6" fillId="6" borderId="1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left" indent="1"/>
      <protection hidden="1"/>
    </xf>
    <xf numFmtId="0" fontId="7" fillId="6" borderId="1" xfId="0" applyFont="1" applyFill="1" applyBorder="1" applyAlignment="1" applyProtection="1">
      <alignment horizontal="left" vertical="center" wrapText="1" indent="3"/>
      <protection locked="0"/>
    </xf>
    <xf numFmtId="0" fontId="6" fillId="6" borderId="1" xfId="0" applyFont="1" applyFill="1" applyBorder="1" applyAlignment="1" applyProtection="1">
      <alignment horizontal="left" indent="1"/>
      <protection locked="0"/>
    </xf>
    <xf numFmtId="20" fontId="6" fillId="6" borderId="1" xfId="0" applyNumberFormat="1" applyFont="1" applyFill="1" applyBorder="1" applyAlignment="1" applyProtection="1">
      <alignment horizontal="center"/>
      <protection hidden="1"/>
    </xf>
    <xf numFmtId="0" fontId="5" fillId="11" borderId="1" xfId="0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left" vertical="center" wrapText="1" indent="3"/>
      <protection hidden="1"/>
    </xf>
    <xf numFmtId="0" fontId="13" fillId="7" borderId="1" xfId="0" applyFont="1" applyFill="1" applyBorder="1" applyProtection="1">
      <protection hidden="1"/>
    </xf>
    <xf numFmtId="0" fontId="13" fillId="7" borderId="1" xfId="0" applyFont="1" applyFill="1" applyBorder="1" applyProtection="1">
      <protection hidden="1"/>
    </xf>
    <xf numFmtId="0" fontId="13" fillId="7" borderId="1" xfId="0" applyFont="1" applyFill="1" applyBorder="1" applyAlignment="1" applyProtection="1">
      <alignment horizontal="left" inden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left" indent="1"/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0" fontId="7" fillId="6" borderId="1" xfId="0" applyFont="1" applyFill="1" applyBorder="1" applyAlignment="1" applyProtection="1">
      <alignment horizontal="left" indent="3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0" fontId="9" fillId="8" borderId="1" xfId="0" applyFont="1" applyFill="1" applyBorder="1" applyAlignment="1" applyProtection="1">
      <alignment horizontal="left" vertical="center" wrapText="1" indent="3"/>
      <protection hidden="1"/>
    </xf>
    <xf numFmtId="0" fontId="2" fillId="12" borderId="1" xfId="0" applyFont="1" applyFill="1" applyBorder="1" applyAlignment="1" applyProtection="1">
      <alignment horizontal="center"/>
      <protection hidden="1"/>
    </xf>
    <xf numFmtId="0" fontId="2" fillId="12" borderId="1" xfId="0" applyFont="1" applyFill="1" applyBorder="1" applyAlignment="1" applyProtection="1">
      <alignment horizontal="center"/>
      <protection hidden="1"/>
    </xf>
    <xf numFmtId="0" fontId="2" fillId="12" borderId="1" xfId="0" applyFont="1" applyFill="1" applyBorder="1" applyAlignment="1" applyProtection="1">
      <alignment horizontal="left" indent="1"/>
      <protection hidden="1"/>
    </xf>
    <xf numFmtId="0" fontId="11" fillId="12" borderId="1" xfId="0" applyFont="1" applyFill="1" applyBorder="1" applyAlignment="1" applyProtection="1">
      <alignment horizontal="left" vertical="center" wrapText="1" indent="3"/>
      <protection locked="0"/>
    </xf>
    <xf numFmtId="0" fontId="2" fillId="12" borderId="1" xfId="0" applyFont="1" applyFill="1" applyBorder="1" applyAlignment="1" applyProtection="1">
      <alignment horizontal="left" indent="1"/>
      <protection locked="0"/>
    </xf>
    <xf numFmtId="0" fontId="5" fillId="13" borderId="1" xfId="0" applyFont="1" applyFill="1" applyBorder="1" applyAlignment="1" applyProtection="1">
      <alignment horizontal="center" vertical="center"/>
      <protection hidden="1"/>
    </xf>
    <xf numFmtId="0" fontId="5" fillId="13" borderId="1" xfId="0" applyFont="1" applyFill="1" applyBorder="1" applyAlignment="1" applyProtection="1">
      <alignment horizontal="center" vertical="center"/>
      <protection hidden="1"/>
    </xf>
    <xf numFmtId="0" fontId="5" fillId="13" borderId="1" xfId="0" applyFont="1" applyFill="1" applyBorder="1" applyAlignment="1" applyProtection="1">
      <alignment horizontal="left" vertical="center" wrapText="1" indent="3"/>
      <protection hidden="1"/>
    </xf>
    <xf numFmtId="0" fontId="6" fillId="14" borderId="1" xfId="0" applyFont="1" applyFill="1" applyBorder="1" applyAlignment="1" applyProtection="1">
      <alignment horizontal="center"/>
      <protection hidden="1"/>
    </xf>
    <xf numFmtId="0" fontId="6" fillId="14" borderId="1" xfId="0" applyFont="1" applyFill="1" applyBorder="1" applyAlignment="1" applyProtection="1">
      <alignment horizontal="center"/>
      <protection hidden="1"/>
    </xf>
    <xf numFmtId="0" fontId="6" fillId="14" borderId="1" xfId="0" applyFont="1" applyFill="1" applyBorder="1" applyAlignment="1" applyProtection="1">
      <alignment horizontal="left" indent="1"/>
      <protection hidden="1"/>
    </xf>
    <xf numFmtId="0" fontId="7" fillId="14" borderId="1" xfId="0" applyFont="1" applyFill="1" applyBorder="1" applyAlignment="1" applyProtection="1">
      <alignment horizontal="left" vertical="center" wrapText="1" indent="3"/>
      <protection locked="0"/>
    </xf>
    <xf numFmtId="0" fontId="5" fillId="14" borderId="1" xfId="0" applyFont="1" applyFill="1" applyBorder="1" applyAlignment="1" applyProtection="1">
      <alignment horizontal="left" indent="1"/>
      <protection locked="0"/>
    </xf>
    <xf numFmtId="0" fontId="7" fillId="14" borderId="1" xfId="0" applyFont="1" applyFill="1" applyBorder="1" applyAlignment="1" applyProtection="1">
      <alignment horizontal="left" indent="3"/>
      <protection hidden="1"/>
    </xf>
    <xf numFmtId="0" fontId="6" fillId="15" borderId="1" xfId="0" applyFont="1" applyFill="1" applyBorder="1" applyAlignment="1" applyProtection="1">
      <alignment horizontal="center"/>
      <protection hidden="1"/>
    </xf>
    <xf numFmtId="0" fontId="6" fillId="15" borderId="1" xfId="0" applyFont="1" applyFill="1" applyBorder="1" applyAlignment="1" applyProtection="1">
      <alignment horizontal="center"/>
      <protection hidden="1"/>
    </xf>
    <xf numFmtId="20" fontId="6" fillId="15" borderId="1" xfId="0" applyNumberFormat="1" applyFont="1" applyFill="1" applyBorder="1" applyAlignment="1" applyProtection="1">
      <alignment horizontal="center"/>
      <protection hidden="1"/>
    </xf>
    <xf numFmtId="0" fontId="6" fillId="15" borderId="1" xfId="0" applyFont="1" applyFill="1" applyBorder="1" applyAlignment="1" applyProtection="1">
      <alignment horizontal="left" indent="1"/>
      <protection hidden="1"/>
    </xf>
    <xf numFmtId="0" fontId="7" fillId="15" borderId="1" xfId="0" applyFont="1" applyFill="1" applyBorder="1" applyAlignment="1" applyProtection="1">
      <alignment horizontal="left" vertical="center" wrapText="1" indent="3"/>
      <protection locked="0"/>
    </xf>
    <xf numFmtId="0" fontId="5" fillId="15" borderId="1" xfId="0" applyFont="1" applyFill="1" applyBorder="1" applyAlignment="1" applyProtection="1">
      <alignment horizontal="left" indent="1"/>
      <protection locked="0"/>
    </xf>
    <xf numFmtId="20" fontId="6" fillId="14" borderId="1" xfId="0" applyNumberFormat="1" applyFont="1" applyFill="1" applyBorder="1" applyAlignment="1" applyProtection="1">
      <alignment horizontal="center"/>
      <protection hidden="1"/>
    </xf>
    <xf numFmtId="0" fontId="17" fillId="11" borderId="1" xfId="0" applyFont="1" applyFill="1" applyBorder="1" applyAlignment="1" applyProtection="1">
      <alignment horizontal="center" vertical="center"/>
      <protection hidden="1"/>
    </xf>
    <xf numFmtId="0" fontId="17" fillId="11" borderId="1" xfId="0" applyFont="1" applyFill="1" applyBorder="1" applyAlignment="1" applyProtection="1">
      <alignment horizontal="center" vertical="center"/>
      <protection hidden="1"/>
    </xf>
    <xf numFmtId="0" fontId="17" fillId="11" borderId="1" xfId="0" applyFont="1" applyFill="1" applyBorder="1" applyAlignment="1" applyProtection="1">
      <alignment horizontal="left" vertical="center" wrapText="1" indent="3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20" fontId="2" fillId="4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0" fillId="16" borderId="0" xfId="0" applyFill="1" applyAlignment="1">
      <alignment horizontal="center"/>
    </xf>
    <xf numFmtId="0" fontId="19" fillId="16" borderId="0" xfId="0" applyFont="1" applyFill="1"/>
    <xf numFmtId="0" fontId="20" fillId="0" borderId="2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9" fillId="10" borderId="3" xfId="0" applyFont="1" applyFill="1" applyBorder="1" applyAlignment="1">
      <alignment horizontal="center"/>
    </xf>
    <xf numFmtId="0" fontId="19" fillId="17" borderId="4" xfId="0" applyFont="1" applyFill="1" applyBorder="1" applyAlignment="1">
      <alignment horizontal="center"/>
    </xf>
    <xf numFmtId="0" fontId="11" fillId="5" borderId="1" xfId="0" applyFont="1" applyFill="1" applyBorder="1" applyAlignment="1" applyProtection="1">
      <alignment horizontal="left" indent="3"/>
      <protection hidden="1"/>
    </xf>
    <xf numFmtId="0" fontId="11" fillId="18" borderId="1" xfId="0" applyFont="1" applyFill="1" applyBorder="1" applyAlignment="1" applyProtection="1">
      <alignment horizontal="left" vertical="center" wrapText="1" indent="3"/>
      <protection locked="0"/>
    </xf>
    <xf numFmtId="164" fontId="2" fillId="4" borderId="1" xfId="0" applyNumberFormat="1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left" indent="1"/>
      <protection hidden="1"/>
    </xf>
    <xf numFmtId="0" fontId="11" fillId="5" borderId="5" xfId="0" applyFont="1" applyFill="1" applyBorder="1" applyAlignment="1" applyProtection="1">
      <alignment horizontal="left" vertical="center" wrapText="1" indent="3"/>
      <protection locked="0"/>
    </xf>
    <xf numFmtId="0" fontId="2" fillId="4" borderId="5" xfId="0" applyFont="1" applyFill="1" applyBorder="1" applyAlignment="1" applyProtection="1">
      <alignment horizontal="left" indent="1"/>
      <protection locked="0"/>
    </xf>
    <xf numFmtId="0" fontId="1" fillId="0" borderId="6" xfId="0" applyFont="1" applyBorder="1" applyProtection="1"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 indent="1"/>
      <protection hidden="1"/>
    </xf>
    <xf numFmtId="0" fontId="11" fillId="5" borderId="0" xfId="0" applyFont="1" applyFill="1" applyBorder="1" applyAlignment="1" applyProtection="1">
      <alignment horizontal="left" vertical="center" wrapText="1" indent="3"/>
      <protection locked="0"/>
    </xf>
    <xf numFmtId="0" fontId="2" fillId="4" borderId="0" xfId="0" applyFont="1" applyFill="1" applyBorder="1" applyAlignment="1" applyProtection="1">
      <alignment horizontal="left" indent="1"/>
      <protection locked="0"/>
    </xf>
    <xf numFmtId="0" fontId="1" fillId="0" borderId="7" xfId="0" applyFont="1" applyBorder="1" applyProtection="1">
      <protection hidden="1"/>
    </xf>
    <xf numFmtId="0" fontId="2" fillId="4" borderId="8" xfId="0" applyFont="1" applyFill="1" applyBorder="1" applyAlignment="1" applyProtection="1">
      <alignment horizontal="center"/>
      <protection hidden="1"/>
    </xf>
    <xf numFmtId="0" fontId="1" fillId="0" borderId="8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8" xfId="0" applyFont="1" applyBorder="1" applyAlignment="1" applyProtection="1">
      <alignment horizontal="left" indent="1"/>
      <protection hidden="1"/>
    </xf>
    <xf numFmtId="0" fontId="1" fillId="0" borderId="8" xfId="0" applyFont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horizontal="left" indent="1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left" indent="1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left" indent="1"/>
      <protection hidden="1"/>
    </xf>
    <xf numFmtId="0" fontId="0" fillId="0" borderId="0" xfId="0" applyFill="1"/>
    <xf numFmtId="0" fontId="25" fillId="0" borderId="1" xfId="0" applyFont="1" applyBorder="1" applyProtection="1">
      <protection hidden="1"/>
    </xf>
    <xf numFmtId="0" fontId="25" fillId="0" borderId="1" xfId="0" applyFont="1" applyBorder="1" applyAlignment="1" applyProtection="1">
      <alignment horizontal="left" indent="1"/>
      <protection hidden="1"/>
    </xf>
    <xf numFmtId="0" fontId="25" fillId="0" borderId="1" xfId="0" applyFont="1" applyFill="1" applyBorder="1" applyProtection="1">
      <protection hidden="1"/>
    </xf>
    <xf numFmtId="0" fontId="6" fillId="19" borderId="1" xfId="0" applyFont="1" applyFill="1" applyBorder="1" applyAlignment="1" applyProtection="1">
      <alignment horizontal="center"/>
      <protection hidden="1"/>
    </xf>
    <xf numFmtId="0" fontId="6" fillId="19" borderId="1" xfId="0" applyFont="1" applyFill="1" applyBorder="1" applyAlignment="1" applyProtection="1">
      <alignment horizontal="left" indent="1"/>
      <protection hidden="1"/>
    </xf>
    <xf numFmtId="0" fontId="7" fillId="19" borderId="1" xfId="0" applyFont="1" applyFill="1" applyBorder="1" applyAlignment="1" applyProtection="1">
      <alignment horizontal="left" indent="3"/>
      <protection hidden="1"/>
    </xf>
    <xf numFmtId="0" fontId="6" fillId="19" borderId="1" xfId="0" applyFont="1" applyFill="1" applyBorder="1" applyAlignment="1" applyProtection="1">
      <alignment horizontal="left" indent="1"/>
      <protection locked="0"/>
    </xf>
    <xf numFmtId="0" fontId="6" fillId="20" borderId="1" xfId="0" applyFont="1" applyFill="1" applyBorder="1" applyAlignment="1" applyProtection="1">
      <alignment horizontal="center"/>
      <protection hidden="1"/>
    </xf>
    <xf numFmtId="0" fontId="6" fillId="20" borderId="1" xfId="0" applyFont="1" applyFill="1" applyBorder="1" applyAlignment="1" applyProtection="1">
      <alignment horizontal="left" indent="1"/>
      <protection hidden="1"/>
    </xf>
    <xf numFmtId="0" fontId="7" fillId="21" borderId="1" xfId="0" applyFont="1" applyFill="1" applyBorder="1" applyAlignment="1" applyProtection="1">
      <alignment horizontal="left" vertical="center" wrapText="1" indent="3"/>
      <protection locked="0"/>
    </xf>
    <xf numFmtId="0" fontId="6" fillId="20" borderId="1" xfId="0" applyFont="1" applyFill="1" applyBorder="1" applyAlignment="1" applyProtection="1">
      <alignment horizontal="left" indent="1"/>
      <protection locked="0"/>
    </xf>
    <xf numFmtId="20" fontId="6" fillId="19" borderId="1" xfId="0" applyNumberFormat="1" applyFont="1" applyFill="1" applyBorder="1" applyAlignment="1" applyProtection="1">
      <alignment horizontal="center"/>
      <protection hidden="1"/>
    </xf>
    <xf numFmtId="0" fontId="7" fillId="19" borderId="1" xfId="0" applyFont="1" applyFill="1" applyBorder="1" applyAlignment="1" applyProtection="1">
      <alignment horizontal="left" vertical="center" wrapText="1" indent="3"/>
      <protection locked="0"/>
    </xf>
    <xf numFmtId="0" fontId="6" fillId="22" borderId="1" xfId="0" applyFont="1" applyFill="1" applyBorder="1" applyAlignment="1" applyProtection="1">
      <alignment horizontal="center"/>
      <protection hidden="1"/>
    </xf>
    <xf numFmtId="20" fontId="6" fillId="22" borderId="1" xfId="0" applyNumberFormat="1" applyFont="1" applyFill="1" applyBorder="1" applyAlignment="1" applyProtection="1">
      <alignment horizontal="center"/>
      <protection hidden="1"/>
    </xf>
    <xf numFmtId="0" fontId="6" fillId="22" borderId="1" xfId="0" applyFont="1" applyFill="1" applyBorder="1" applyAlignment="1" applyProtection="1">
      <alignment horizontal="left" indent="1"/>
      <protection hidden="1"/>
    </xf>
    <xf numFmtId="0" fontId="7" fillId="22" borderId="1" xfId="0" applyFont="1" applyFill="1" applyBorder="1" applyAlignment="1" applyProtection="1">
      <alignment horizontal="left" vertical="center" wrapText="1" indent="3"/>
      <protection locked="0"/>
    </xf>
    <xf numFmtId="0" fontId="16" fillId="22" borderId="1" xfId="0" applyFont="1" applyFill="1" applyBorder="1" applyAlignment="1" applyProtection="1">
      <alignment horizontal="left" indent="1"/>
      <protection locked="0"/>
    </xf>
    <xf numFmtId="20" fontId="6" fillId="20" borderId="1" xfId="0" applyNumberFormat="1" applyFont="1" applyFill="1" applyBorder="1" applyAlignment="1" applyProtection="1">
      <alignment horizontal="center"/>
      <protection hidden="1"/>
    </xf>
    <xf numFmtId="0" fontId="24" fillId="23" borderId="1" xfId="0" applyFont="1" applyFill="1" applyBorder="1" applyAlignment="1" applyProtection="1">
      <alignment horizontal="center"/>
      <protection hidden="1"/>
    </xf>
    <xf numFmtId="20" fontId="24" fillId="23" borderId="1" xfId="0" applyNumberFormat="1" applyFont="1" applyFill="1" applyBorder="1" applyAlignment="1" applyProtection="1">
      <alignment horizontal="center"/>
      <protection hidden="1"/>
    </xf>
    <xf numFmtId="0" fontId="24" fillId="23" borderId="1" xfId="0" applyFont="1" applyFill="1" applyBorder="1" applyAlignment="1" applyProtection="1">
      <alignment horizontal="left" indent="1"/>
      <protection hidden="1"/>
    </xf>
    <xf numFmtId="0" fontId="26" fillId="23" borderId="1" xfId="0" applyFont="1" applyFill="1" applyBorder="1" applyAlignment="1" applyProtection="1">
      <alignment horizontal="left" vertical="center" wrapText="1" indent="3"/>
      <protection locked="0"/>
    </xf>
    <xf numFmtId="0" fontId="24" fillId="23" borderId="1" xfId="0" applyFont="1" applyFill="1" applyBorder="1" applyAlignment="1" applyProtection="1">
      <alignment horizontal="left" indent="1"/>
      <protection locked="0"/>
    </xf>
    <xf numFmtId="0" fontId="6" fillId="23" borderId="1" xfId="0" applyFont="1" applyFill="1" applyBorder="1" applyAlignment="1" applyProtection="1">
      <alignment horizontal="center"/>
      <protection hidden="1"/>
    </xf>
    <xf numFmtId="20" fontId="6" fillId="23" borderId="1" xfId="0" applyNumberFormat="1" applyFont="1" applyFill="1" applyBorder="1" applyAlignment="1" applyProtection="1">
      <alignment horizontal="center"/>
      <protection hidden="1"/>
    </xf>
    <xf numFmtId="0" fontId="6" fillId="23" borderId="1" xfId="0" applyFont="1" applyFill="1" applyBorder="1" applyAlignment="1" applyProtection="1">
      <alignment horizontal="left" indent="1"/>
      <protection hidden="1"/>
    </xf>
    <xf numFmtId="0" fontId="23" fillId="24" borderId="1" xfId="0" applyFont="1" applyFill="1" applyBorder="1" applyAlignment="1" applyProtection="1">
      <alignment horizontal="left" vertical="center" wrapText="1" indent="3"/>
      <protection hidden="1"/>
    </xf>
    <xf numFmtId="0" fontId="23" fillId="24" borderId="1" xfId="0" applyFont="1" applyFill="1" applyBorder="1" applyAlignment="1" applyProtection="1">
      <alignment horizontal="center" vertical="center"/>
      <protection hidden="1"/>
    </xf>
    <xf numFmtId="0" fontId="27" fillId="25" borderId="1" xfId="0" applyFont="1" applyFill="1" applyBorder="1" applyAlignment="1" applyProtection="1">
      <alignment horizontal="left" indent="3"/>
      <protection hidden="1"/>
    </xf>
    <xf numFmtId="0" fontId="27" fillId="25" borderId="1" xfId="0" applyFont="1" applyFill="1" applyBorder="1" applyAlignment="1" applyProtection="1">
      <alignment horizontal="left" indent="1"/>
      <protection locked="0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left" vertical="center" wrapText="1" indent="3"/>
      <protection hidden="1"/>
    </xf>
    <xf numFmtId="0" fontId="24" fillId="0" borderId="1" xfId="0" applyFont="1" applyFill="1" applyBorder="1" applyAlignment="1" applyProtection="1">
      <alignment horizontal="center"/>
      <protection hidden="1"/>
    </xf>
    <xf numFmtId="0" fontId="24" fillId="0" borderId="1" xfId="0" applyFont="1" applyFill="1" applyBorder="1" applyAlignment="1" applyProtection="1">
      <alignment horizontal="left" indent="1"/>
      <protection hidden="1"/>
    </xf>
    <xf numFmtId="0" fontId="27" fillId="0" borderId="1" xfId="0" applyFont="1" applyFill="1" applyBorder="1" applyAlignment="1" applyProtection="1">
      <alignment horizontal="left" indent="1"/>
      <protection locked="0"/>
    </xf>
    <xf numFmtId="0" fontId="26" fillId="0" borderId="1" xfId="0" applyFont="1" applyFill="1" applyBorder="1" applyAlignment="1" applyProtection="1">
      <alignment horizontal="left" vertical="center" wrapText="1" indent="3"/>
      <protection locked="0"/>
    </xf>
    <xf numFmtId="0" fontId="24" fillId="0" borderId="1" xfId="0" applyFont="1" applyFill="1" applyBorder="1" applyAlignment="1" applyProtection="1">
      <alignment horizontal="left" indent="1"/>
      <protection locked="0"/>
    </xf>
    <xf numFmtId="0" fontId="6" fillId="0" borderId="1" xfId="0" applyFont="1" applyFill="1" applyBorder="1" applyAlignment="1" applyProtection="1">
      <alignment horizontal="center"/>
      <protection hidden="1"/>
    </xf>
    <xf numFmtId="20" fontId="6" fillId="0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left" indent="1"/>
      <protection hidden="1"/>
    </xf>
    <xf numFmtId="20" fontId="24" fillId="0" borderId="1" xfId="0" applyNumberFormat="1" applyFont="1" applyFill="1" applyBorder="1" applyAlignment="1" applyProtection="1">
      <alignment horizontal="center"/>
      <protection hidden="1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 applyProtection="1">
      <alignment vertical="center" wrapText="1"/>
      <protection hidden="1"/>
    </xf>
    <xf numFmtId="0" fontId="23" fillId="26" borderId="1" xfId="0" applyFont="1" applyFill="1" applyBorder="1" applyAlignment="1" applyProtection="1">
      <alignment horizontal="center" vertical="center"/>
      <protection hidden="1"/>
    </xf>
    <xf numFmtId="0" fontId="23" fillId="26" borderId="1" xfId="0" applyFont="1" applyFill="1" applyBorder="1" applyAlignment="1" applyProtection="1">
      <alignment horizontal="left" vertical="center" wrapText="1" indent="3"/>
      <protection hidden="1"/>
    </xf>
    <xf numFmtId="0" fontId="24" fillId="26" borderId="1" xfId="0" applyFont="1" applyFill="1" applyBorder="1" applyAlignment="1" applyProtection="1">
      <alignment horizontal="center"/>
      <protection hidden="1"/>
    </xf>
    <xf numFmtId="0" fontId="26" fillId="26" borderId="1" xfId="0" applyFont="1" applyFill="1" applyBorder="1" applyAlignment="1" applyProtection="1">
      <alignment horizontal="left" vertical="center" wrapText="1" indent="3"/>
      <protection locked="0"/>
    </xf>
    <xf numFmtId="0" fontId="24" fillId="26" borderId="1" xfId="0" applyFont="1" applyFill="1" applyBorder="1" applyAlignment="1" applyProtection="1">
      <alignment horizontal="left" indent="1"/>
      <protection locked="0"/>
    </xf>
    <xf numFmtId="0" fontId="24" fillId="26" borderId="1" xfId="0" applyFont="1" applyFill="1" applyBorder="1" applyAlignment="1" applyProtection="1">
      <alignment horizontal="left" indent="1"/>
      <protection hidden="1"/>
    </xf>
    <xf numFmtId="20" fontId="6" fillId="26" borderId="1" xfId="0" applyNumberFormat="1" applyFont="1" applyFill="1" applyBorder="1" applyAlignment="1" applyProtection="1">
      <alignment horizontal="center"/>
      <protection hidden="1"/>
    </xf>
    <xf numFmtId="0" fontId="7" fillId="26" borderId="1" xfId="0" applyFont="1" applyFill="1" applyBorder="1" applyAlignment="1" applyProtection="1">
      <alignment horizontal="left" vertical="center" wrapText="1" indent="3"/>
      <protection locked="0"/>
    </xf>
    <xf numFmtId="0" fontId="6" fillId="26" borderId="1" xfId="0" applyFont="1" applyFill="1" applyBorder="1" applyAlignment="1" applyProtection="1">
      <alignment horizontal="left" indent="1"/>
      <protection locked="0"/>
    </xf>
    <xf numFmtId="0" fontId="6" fillId="26" borderId="1" xfId="0" applyFont="1" applyFill="1" applyBorder="1" applyAlignment="1" applyProtection="1">
      <alignment horizontal="center"/>
      <protection hidden="1"/>
    </xf>
    <xf numFmtId="0" fontId="6" fillId="26" borderId="1" xfId="0" applyFont="1" applyFill="1" applyBorder="1" applyAlignment="1" applyProtection="1">
      <alignment horizontal="left" indent="1"/>
      <protection hidden="1"/>
    </xf>
    <xf numFmtId="0" fontId="25" fillId="26" borderId="1" xfId="0" applyFont="1" applyFill="1" applyBorder="1" applyProtection="1">
      <protection hidden="1"/>
    </xf>
    <xf numFmtId="0" fontId="28" fillId="27" borderId="3" xfId="0" applyFont="1" applyFill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2" fillId="26" borderId="1" xfId="0" applyFont="1" applyFill="1" applyBorder="1" applyAlignment="1" applyProtection="1">
      <alignment horizontal="center" vertical="center"/>
      <protection hidden="1"/>
    </xf>
    <xf numFmtId="0" fontId="23" fillId="26" borderId="1" xfId="0" applyFont="1" applyFill="1" applyBorder="1" applyAlignment="1" applyProtection="1">
      <alignment horizontal="center" vertical="center"/>
      <protection hidden="1"/>
    </xf>
    <xf numFmtId="0" fontId="22" fillId="24" borderId="1" xfId="0" applyFont="1" applyFill="1" applyBorder="1" applyAlignment="1" applyProtection="1">
      <alignment horizontal="center" vertical="center"/>
      <protection hidden="1"/>
    </xf>
    <xf numFmtId="0" fontId="23" fillId="24" borderId="1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0" fillId="10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/>
      <protection hidden="1"/>
    </xf>
    <xf numFmtId="0" fontId="15" fillId="8" borderId="1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0" fontId="4" fillId="13" borderId="1" xfId="0" applyFont="1" applyFill="1" applyBorder="1" applyAlignment="1" applyProtection="1">
      <alignment horizontal="center" vertical="center"/>
      <protection hidden="1"/>
    </xf>
    <xf numFmtId="0" fontId="5" fillId="13" borderId="1" xfId="0" applyFont="1" applyFill="1" applyBorder="1" applyAlignment="1" applyProtection="1">
      <alignment horizontal="center" vertical="center"/>
      <protection hidden="1"/>
    </xf>
    <xf numFmtId="0" fontId="21" fillId="13" borderId="1" xfId="0" applyFont="1" applyFill="1" applyBorder="1" applyAlignment="1" applyProtection="1">
      <alignment horizontal="center" vertical="center"/>
      <protection hidden="1"/>
    </xf>
    <xf numFmtId="0" fontId="20" fillId="17" borderId="2" xfId="0" applyFont="1" applyFill="1" applyBorder="1" applyAlignment="1">
      <alignment horizontal="center"/>
    </xf>
    <xf numFmtId="0" fontId="12" fillId="11" borderId="1" xfId="0" applyFont="1" applyFill="1" applyBorder="1" applyAlignment="1" applyProtection="1">
      <alignment horizontal="center" vertical="center"/>
      <protection hidden="1"/>
    </xf>
    <xf numFmtId="0" fontId="17" fillId="11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50"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  <dxf>
      <font>
        <b/>
        <i val="0"/>
        <color rgb="FFFFFFFF"/>
      </font>
      <fill>
        <patternFill>
          <bgColor rgb="FF558ED5"/>
        </patternFill>
      </fill>
    </dxf>
    <dxf>
      <fill>
        <patternFill>
          <bgColor rgb="FFC6D9F1"/>
        </patternFill>
      </fill>
    </dxf>
  </dxfs>
  <tableStyles count="0" defaultTableStyle="TableStyleMedium9" defaultPivotStyle="PivotStyleMedium7"/>
  <colors>
    <indexedColors>
      <rgbColor rgb="FF000000"/>
      <rgbColor rgb="FFFFFFFF"/>
      <rgbColor rgb="FFFF0000"/>
      <rgbColor rgb="FF66FF33"/>
      <rgbColor rgb="FF0000FF"/>
      <rgbColor rgb="FFFFFF00"/>
      <rgbColor rgb="FFFF00FF"/>
      <rgbColor rgb="FF00FFFF"/>
      <rgbColor rgb="FF800000"/>
      <rgbColor rgb="FF008000"/>
      <rgbColor rgb="FF000080"/>
      <rgbColor rgb="FFFFCCFF"/>
      <rgbColor rgb="FF800080"/>
      <rgbColor rgb="FF008080"/>
      <rgbColor rgb="FFBFBFBF"/>
      <rgbColor rgb="FFC3D69B"/>
      <rgbColor rgb="FF8EB4E3"/>
      <rgbColor rgb="FF993366"/>
      <rgbColor rgb="FFFFFFD9"/>
      <rgbColor rgb="FFDBEEF4"/>
      <rgbColor rgb="FF660066"/>
      <rgbColor rgb="FFF88276"/>
      <rgbColor rgb="FF0066CC"/>
      <rgbColor rgb="FFC6D9F1"/>
      <rgbColor rgb="FF000080"/>
      <rgbColor rgb="FFFF00FF"/>
      <rgbColor rgb="FFCCFF99"/>
      <rgbColor rgb="FF00FFFF"/>
      <rgbColor rgb="FF800080"/>
      <rgbColor rgb="FF800000"/>
      <rgbColor rgb="FF008080"/>
      <rgbColor rgb="FF0000FF"/>
      <rgbColor rgb="FF00CCFF"/>
      <rgbColor rgb="FFF8F8F8"/>
      <rgbColor rgb="FFCCFFCC"/>
      <rgbColor rgb="FFFFFF99"/>
      <rgbColor rgb="FFB9CDE5"/>
      <rgbColor rgb="FFFF99FF"/>
      <rgbColor rgb="FFE6B9B8"/>
      <rgbColor rgb="FFFAC090"/>
      <rgbColor rgb="FF3366FF"/>
      <rgbColor rgb="FF40C2E0"/>
      <rgbColor rgb="FF92D050"/>
      <rgbColor rgb="FFFFC000"/>
      <rgbColor rgb="FFD7E4BD"/>
      <rgbColor rgb="FFE46C0A"/>
      <rgbColor rgb="FF558ED5"/>
      <rgbColor rgb="FFC4BD97"/>
      <rgbColor rgb="FF003366"/>
      <rgbColor rgb="FFEEECE1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B7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opLeftCell="B1" workbookViewId="0">
      <selection activeCell="K13" sqref="K13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0.1640625" style="1" customWidth="1"/>
    <col min="6" max="6" width="8.1640625" style="1" customWidth="1"/>
    <col min="7" max="7" width="8.1640625" style="2" customWidth="1"/>
    <col min="8" max="8" width="20.83203125" style="3" customWidth="1"/>
    <col min="9" max="9" width="70.1640625" style="4" customWidth="1"/>
    <col min="10" max="10" width="28.33203125" style="5" customWidth="1"/>
    <col min="11" max="1025" width="9.1640625" customWidth="1"/>
  </cols>
  <sheetData>
    <row r="1" spans="1:10" s="124" customFormat="1" ht="22.5" customHeight="1" thickTop="1" thickBot="1" x14ac:dyDescent="0.25">
      <c r="A1" s="118" t="s">
        <v>0</v>
      </c>
      <c r="B1" s="119"/>
      <c r="C1" s="119"/>
      <c r="D1" s="119"/>
      <c r="E1" s="119"/>
      <c r="F1" s="119"/>
      <c r="G1" s="120"/>
      <c r="H1" s="121"/>
      <c r="I1" s="122"/>
      <c r="J1" s="123"/>
    </row>
    <row r="2" spans="1:10" ht="30" customHeight="1" thickTop="1" thickBot="1" x14ac:dyDescent="0.25">
      <c r="A2" s="8">
        <v>1</v>
      </c>
      <c r="C2" s="182" t="str">
        <f>VLOOKUP(A2,refs!B4:D15,2,0)</f>
        <v>JANEIRO</v>
      </c>
      <c r="D2" s="182"/>
      <c r="E2" s="182"/>
      <c r="F2" s="182"/>
      <c r="G2" s="182"/>
      <c r="H2" s="182"/>
      <c r="I2" s="182"/>
      <c r="J2" s="182"/>
    </row>
    <row r="3" spans="1:10" ht="30" customHeight="1" thickTop="1" thickBot="1" x14ac:dyDescent="0.25">
      <c r="C3" s="182" t="s">
        <v>1</v>
      </c>
      <c r="D3" s="182"/>
      <c r="E3" s="182"/>
      <c r="F3" s="182"/>
      <c r="G3" s="182"/>
      <c r="H3" s="182"/>
      <c r="I3" s="182"/>
      <c r="J3" s="182"/>
    </row>
    <row r="4" spans="1:10" s="9" customFormat="1" ht="15.75" customHeight="1" thickTop="1" thickBot="1" x14ac:dyDescent="0.25">
      <c r="C4" s="183" t="s">
        <v>2</v>
      </c>
      <c r="D4" s="183"/>
      <c r="E4" s="156"/>
      <c r="F4" s="156"/>
      <c r="G4" s="156" t="s">
        <v>3</v>
      </c>
      <c r="H4" s="156" t="s">
        <v>4</v>
      </c>
      <c r="I4" s="157" t="s">
        <v>5</v>
      </c>
      <c r="J4" s="156" t="s">
        <v>6</v>
      </c>
    </row>
    <row r="5" spans="1:10" s="9" customFormat="1" ht="15.75" customHeight="1" thickTop="1" thickBot="1" x14ac:dyDescent="0.25">
      <c r="A5" s="13"/>
      <c r="C5" s="158">
        <v>1</v>
      </c>
      <c r="D5" s="158">
        <v>4</v>
      </c>
      <c r="E5" s="158">
        <v>4</v>
      </c>
      <c r="F5" s="158" t="s">
        <v>9</v>
      </c>
      <c r="G5" s="158" t="s">
        <v>8</v>
      </c>
      <c r="H5" s="159"/>
      <c r="I5" s="161" t="s">
        <v>99</v>
      </c>
      <c r="J5" s="160"/>
    </row>
    <row r="6" spans="1:10" s="9" customFormat="1" ht="15.75" customHeight="1" x14ac:dyDescent="0.2">
      <c r="A6" s="13"/>
      <c r="C6" s="158">
        <f t="shared" ref="C6:C49" si="0">IF(D6=D5, C5, C5+1)</f>
        <v>2</v>
      </c>
      <c r="D6" s="158">
        <v>5</v>
      </c>
      <c r="E6" s="158">
        <v>51</v>
      </c>
      <c r="F6" s="158" t="s">
        <v>11</v>
      </c>
      <c r="G6" s="158" t="s">
        <v>12</v>
      </c>
      <c r="H6" s="159" t="str">
        <f>IF(ISNUMBER(E6),   VLOOKUP(E6,refs!$F$8:$H$15,3,0),   "")</f>
        <v>Geralda / Pedro</v>
      </c>
      <c r="I6" s="161" t="s">
        <v>69</v>
      </c>
      <c r="J6" s="162" t="s">
        <v>33</v>
      </c>
    </row>
    <row r="7" spans="1:10" s="9" customFormat="1" ht="15.75" customHeight="1" thickTop="1" thickBot="1" x14ac:dyDescent="0.25">
      <c r="A7" s="13"/>
      <c r="C7" s="158">
        <f t="shared" si="0"/>
        <v>2</v>
      </c>
      <c r="D7" s="158">
        <v>5</v>
      </c>
      <c r="E7" s="158">
        <v>52</v>
      </c>
      <c r="F7" s="158" t="s">
        <v>11</v>
      </c>
      <c r="G7" s="158" t="s">
        <v>8</v>
      </c>
      <c r="H7" s="159" t="str">
        <f>IF(ISNUMBER(E7),   VLOOKUP(E7,refs!$F$8:$H$15,3,0),   "")</f>
        <v>Edércia / Sérgio</v>
      </c>
      <c r="I7" s="161" t="s">
        <v>70</v>
      </c>
      <c r="J7" s="162" t="s">
        <v>10</v>
      </c>
    </row>
    <row r="8" spans="1:10" s="9" customFormat="1" ht="15.75" customHeight="1" thickTop="1" thickBot="1" x14ac:dyDescent="0.25">
      <c r="A8" s="13"/>
      <c r="C8" s="158">
        <f t="shared" si="0"/>
        <v>3</v>
      </c>
      <c r="D8" s="158"/>
      <c r="E8" s="158"/>
      <c r="F8" s="163" t="s">
        <v>13</v>
      </c>
      <c r="G8" s="164">
        <v>0.625</v>
      </c>
      <c r="H8" s="165" t="s">
        <v>66</v>
      </c>
      <c r="I8" s="161" t="s">
        <v>67</v>
      </c>
      <c r="J8" s="162" t="s">
        <v>68</v>
      </c>
    </row>
    <row r="9" spans="1:10" s="9" customFormat="1" ht="15.75" customHeight="1" thickTop="1" thickBot="1" x14ac:dyDescent="0.25">
      <c r="A9" s="13"/>
      <c r="C9" s="158">
        <f>IF(D9=D7, C7, C7+1)</f>
        <v>3</v>
      </c>
      <c r="D9" s="158">
        <v>6</v>
      </c>
      <c r="E9" s="158">
        <v>6</v>
      </c>
      <c r="F9" s="158" t="s">
        <v>13</v>
      </c>
      <c r="G9" s="158" t="s">
        <v>8</v>
      </c>
      <c r="H9" s="159" t="str">
        <f>IF(ISNUMBER(E9),   VLOOKUP(E9,refs!$F$8:$H$15,3,0),   "")</f>
        <v>Jô / Wanderley</v>
      </c>
      <c r="I9" s="161" t="s">
        <v>71</v>
      </c>
      <c r="J9" s="162" t="s">
        <v>28</v>
      </c>
    </row>
    <row r="10" spans="1:10" s="9" customFormat="1" ht="15.75" customHeight="1" x14ac:dyDescent="0.2">
      <c r="A10" s="13"/>
      <c r="C10" s="158">
        <f t="shared" si="0"/>
        <v>4</v>
      </c>
      <c r="D10" s="158">
        <v>7</v>
      </c>
      <c r="E10" s="158">
        <v>7</v>
      </c>
      <c r="F10" s="158" t="s">
        <v>15</v>
      </c>
      <c r="G10" s="158" t="s">
        <v>16</v>
      </c>
      <c r="H10" s="159" t="str">
        <f>IF(ISNUMBER(E10),   VLOOKUP(E10,refs!$F$8:$H$15,3,0),   "")</f>
        <v>M. Aurélio / Neura</v>
      </c>
      <c r="I10" s="161" t="s">
        <v>72</v>
      </c>
      <c r="J10" s="162" t="s">
        <v>28</v>
      </c>
    </row>
    <row r="11" spans="1:10" s="9" customFormat="1" ht="15.75" customHeight="1" x14ac:dyDescent="0.2">
      <c r="A11" s="13"/>
      <c r="C11" s="158">
        <f t="shared" si="0"/>
        <v>5</v>
      </c>
      <c r="D11" s="158">
        <v>1</v>
      </c>
      <c r="E11" s="158">
        <v>1</v>
      </c>
      <c r="F11" s="158" t="s">
        <v>18</v>
      </c>
      <c r="G11" s="158" t="s">
        <v>19</v>
      </c>
      <c r="H11" s="159" t="str">
        <f>IF(ISNUMBER(E11),   VLOOKUP(E11,refs!$F$8:$H$15,3,0),   "")</f>
        <v xml:space="preserve">   </v>
      </c>
      <c r="I11" s="161"/>
      <c r="J11" s="162"/>
    </row>
    <row r="12" spans="1:10" s="9" customFormat="1" ht="15.75" customHeight="1" x14ac:dyDescent="0.2">
      <c r="A12" s="13"/>
      <c r="C12" s="158">
        <v>6</v>
      </c>
      <c r="D12" s="158"/>
      <c r="E12" s="158"/>
      <c r="F12" s="158" t="s">
        <v>20</v>
      </c>
      <c r="G12" s="166">
        <v>0.625</v>
      </c>
      <c r="H12" s="159" t="s">
        <v>34</v>
      </c>
      <c r="I12" s="161" t="s">
        <v>73</v>
      </c>
      <c r="J12" s="162" t="s">
        <v>17</v>
      </c>
    </row>
    <row r="13" spans="1:10" s="9" customFormat="1" ht="15.75" customHeight="1" x14ac:dyDescent="0.2">
      <c r="A13" s="13"/>
      <c r="C13" s="158">
        <v>6</v>
      </c>
      <c r="D13" s="158">
        <v>2</v>
      </c>
      <c r="E13" s="158">
        <v>2</v>
      </c>
      <c r="F13" s="158" t="s">
        <v>20</v>
      </c>
      <c r="G13" s="158" t="s">
        <v>8</v>
      </c>
      <c r="H13" s="159" t="str">
        <f>IF(ISNUMBER(E13),   VLOOKUP(E13,refs!$F$8:$H$15,3,0),   "")</f>
        <v>Cynthia / Élcio</v>
      </c>
      <c r="I13" s="161" t="s">
        <v>74</v>
      </c>
      <c r="J13" s="162" t="s">
        <v>21</v>
      </c>
    </row>
    <row r="14" spans="1:10" s="9" customFormat="1" ht="15.75" customHeight="1" x14ac:dyDescent="0.2">
      <c r="A14" s="13"/>
      <c r="C14" s="158">
        <f t="shared" si="0"/>
        <v>7</v>
      </c>
      <c r="D14" s="158">
        <v>3</v>
      </c>
      <c r="E14" s="158">
        <v>3</v>
      </c>
      <c r="F14" s="158" t="s">
        <v>7</v>
      </c>
      <c r="G14" s="158" t="s">
        <v>8</v>
      </c>
      <c r="H14" s="159" t="str">
        <f>IF(ISNUMBER(E14),   VLOOKUP(E14,refs!$F$8:$H$15,3,0),   "")</f>
        <v>Maurilo / Bráulio</v>
      </c>
      <c r="I14" s="161" t="s">
        <v>75</v>
      </c>
      <c r="J14" s="162" t="s">
        <v>21</v>
      </c>
    </row>
    <row r="15" spans="1:10" s="9" customFormat="1" ht="15.75" customHeight="1" x14ac:dyDescent="0.2">
      <c r="A15" s="13"/>
      <c r="C15" s="158">
        <f t="shared" si="0"/>
        <v>8</v>
      </c>
      <c r="D15" s="158">
        <v>4</v>
      </c>
      <c r="E15" s="158">
        <v>4</v>
      </c>
      <c r="F15" s="158" t="s">
        <v>9</v>
      </c>
      <c r="G15" s="158" t="s">
        <v>8</v>
      </c>
      <c r="H15" s="159" t="str">
        <f>IF(ISNUMBER(E15),   VLOOKUP(E15,refs!$F$8:$H$15,3,0),   "")</f>
        <v>Aguinaldo / Dalva</v>
      </c>
      <c r="I15" s="161" t="s">
        <v>76</v>
      </c>
      <c r="J15" s="162" t="s">
        <v>10</v>
      </c>
    </row>
    <row r="16" spans="1:10" s="9" customFormat="1" ht="15.75" customHeight="1" x14ac:dyDescent="0.2">
      <c r="A16" s="13"/>
      <c r="C16" s="158">
        <f t="shared" si="0"/>
        <v>9</v>
      </c>
      <c r="D16" s="158">
        <v>5</v>
      </c>
      <c r="E16" s="158">
        <v>51</v>
      </c>
      <c r="F16" s="158" t="s">
        <v>11</v>
      </c>
      <c r="G16" s="158" t="s">
        <v>12</v>
      </c>
      <c r="H16" s="159" t="str">
        <f>IF(ISNUMBER(E16),   VLOOKUP(E16,refs!$F$8:$H$15,3,0),   "")</f>
        <v>Geralda / Pedro</v>
      </c>
      <c r="I16" s="161" t="s">
        <v>77</v>
      </c>
      <c r="J16" s="162" t="s">
        <v>21</v>
      </c>
    </row>
    <row r="17" spans="1:10" s="9" customFormat="1" ht="15.75" customHeight="1" thickTop="1" thickBot="1" x14ac:dyDescent="0.25">
      <c r="A17" s="13"/>
      <c r="C17" s="158">
        <f t="shared" si="0"/>
        <v>9</v>
      </c>
      <c r="D17" s="158">
        <v>5</v>
      </c>
      <c r="E17" s="158">
        <v>52</v>
      </c>
      <c r="F17" s="158" t="s">
        <v>11</v>
      </c>
      <c r="G17" s="158" t="s">
        <v>8</v>
      </c>
      <c r="H17" s="159" t="str">
        <f>IF(ISNUMBER(E17),   VLOOKUP(E17,refs!$F$8:$H$15,3,0),   "")</f>
        <v>Edércia / Sérgio</v>
      </c>
      <c r="I17" s="161" t="s">
        <v>78</v>
      </c>
      <c r="J17" s="162" t="s">
        <v>21</v>
      </c>
    </row>
    <row r="18" spans="1:10" s="9" customFormat="1" ht="15.75" customHeight="1" thickTop="1" thickBot="1" x14ac:dyDescent="0.25">
      <c r="A18" s="13"/>
      <c r="C18" s="158">
        <v>10</v>
      </c>
      <c r="D18" s="158"/>
      <c r="E18" s="158"/>
      <c r="F18" s="163" t="s">
        <v>13</v>
      </c>
      <c r="G18" s="164">
        <v>0.625</v>
      </c>
      <c r="H18" s="165" t="s">
        <v>66</v>
      </c>
      <c r="I18" s="161" t="s">
        <v>67</v>
      </c>
      <c r="J18" s="162" t="s">
        <v>68</v>
      </c>
    </row>
    <row r="19" spans="1:10" s="9" customFormat="1" ht="15.75" customHeight="1" thickTop="1" thickBot="1" x14ac:dyDescent="0.25">
      <c r="A19" s="13"/>
      <c r="C19" s="158">
        <f>IF(D19=D17, C17, C17+1)</f>
        <v>10</v>
      </c>
      <c r="D19" s="158">
        <v>6</v>
      </c>
      <c r="E19" s="158">
        <v>6</v>
      </c>
      <c r="F19" s="158" t="s">
        <v>13</v>
      </c>
      <c r="G19" s="158" t="s">
        <v>8</v>
      </c>
      <c r="H19" s="159" t="str">
        <f>IF(ISNUMBER(E19),   VLOOKUP(E19,refs!$F$8:$H$15,3,0),   "")</f>
        <v>Jô / Wanderley</v>
      </c>
      <c r="I19" s="161" t="s">
        <v>79</v>
      </c>
      <c r="J19" s="162" t="s">
        <v>102</v>
      </c>
    </row>
    <row r="20" spans="1:10" s="9" customFormat="1" ht="15.75" customHeight="1" x14ac:dyDescent="0.2">
      <c r="A20" s="13"/>
      <c r="C20" s="158">
        <f t="shared" si="0"/>
        <v>11</v>
      </c>
      <c r="D20" s="158">
        <v>7</v>
      </c>
      <c r="E20" s="158">
        <v>7</v>
      </c>
      <c r="F20" s="158" t="s">
        <v>15</v>
      </c>
      <c r="G20" s="158" t="s">
        <v>16</v>
      </c>
      <c r="H20" s="159" t="str">
        <f>IF(ISNUMBER(E20),   VLOOKUP(E20,refs!$F$8:$H$15,3,0),   "")</f>
        <v>M. Aurélio / Neura</v>
      </c>
      <c r="I20" s="161" t="s">
        <v>80</v>
      </c>
      <c r="J20" s="162" t="s">
        <v>36</v>
      </c>
    </row>
    <row r="21" spans="1:10" s="9" customFormat="1" ht="15.75" customHeight="1" x14ac:dyDescent="0.2">
      <c r="A21" s="13"/>
      <c r="C21" s="158">
        <f t="shared" si="0"/>
        <v>12</v>
      </c>
      <c r="D21" s="158">
        <v>1</v>
      </c>
      <c r="E21" s="158">
        <v>1</v>
      </c>
      <c r="F21" s="158" t="s">
        <v>18</v>
      </c>
      <c r="G21" s="158" t="s">
        <v>19</v>
      </c>
      <c r="H21" s="159" t="str">
        <f>IF(ISNUMBER(E21),   VLOOKUP(E21,refs!$F$8:$H$15,3,0),   "")</f>
        <v xml:space="preserve">   </v>
      </c>
      <c r="I21" s="161"/>
      <c r="J21" s="162"/>
    </row>
    <row r="22" spans="1:10" s="9" customFormat="1" ht="15.75" customHeight="1" x14ac:dyDescent="0.2">
      <c r="A22" s="13"/>
      <c r="C22" s="158">
        <v>13</v>
      </c>
      <c r="D22" s="158"/>
      <c r="E22" s="158"/>
      <c r="F22" s="158" t="s">
        <v>20</v>
      </c>
      <c r="G22" s="166">
        <v>0.625</v>
      </c>
      <c r="H22" s="159" t="s">
        <v>34</v>
      </c>
      <c r="I22" s="161" t="s">
        <v>81</v>
      </c>
      <c r="J22" s="162" t="s">
        <v>82</v>
      </c>
    </row>
    <row r="23" spans="1:10" s="9" customFormat="1" ht="15.75" customHeight="1" x14ac:dyDescent="0.2">
      <c r="A23" s="13"/>
      <c r="C23" s="158">
        <f>IF(D23=D21, C21, C21+1)</f>
        <v>13</v>
      </c>
      <c r="D23" s="158">
        <v>2</v>
      </c>
      <c r="E23" s="158">
        <v>2</v>
      </c>
      <c r="F23" s="158" t="s">
        <v>20</v>
      </c>
      <c r="G23" s="158" t="s">
        <v>8</v>
      </c>
      <c r="H23" s="159" t="str">
        <f>IF(ISNUMBER(E23),   VLOOKUP(E23,refs!$F$8:$H$15,3,0),   "")</f>
        <v>Cynthia / Élcio</v>
      </c>
      <c r="I23" s="161" t="s">
        <v>83</v>
      </c>
      <c r="J23" s="162" t="s">
        <v>35</v>
      </c>
    </row>
    <row r="24" spans="1:10" s="9" customFormat="1" ht="15.75" customHeight="1" x14ac:dyDescent="0.2">
      <c r="A24" s="13"/>
      <c r="C24" s="158">
        <f t="shared" si="0"/>
        <v>14</v>
      </c>
      <c r="D24" s="158">
        <v>3</v>
      </c>
      <c r="E24" s="158">
        <v>3</v>
      </c>
      <c r="F24" s="158" t="s">
        <v>7</v>
      </c>
      <c r="G24" s="158" t="s">
        <v>8</v>
      </c>
      <c r="H24" s="159" t="str">
        <f>IF(ISNUMBER(E24),   VLOOKUP(E24,refs!$F$8:$H$15,3,0),   "")</f>
        <v>Maurilo / Bráulio</v>
      </c>
      <c r="I24" s="161" t="s">
        <v>84</v>
      </c>
      <c r="J24" s="162" t="s">
        <v>29</v>
      </c>
    </row>
    <row r="25" spans="1:10" s="9" customFormat="1" ht="15.75" customHeight="1" x14ac:dyDescent="0.2">
      <c r="A25" s="13"/>
      <c r="C25" s="158">
        <f t="shared" si="0"/>
        <v>15</v>
      </c>
      <c r="D25" s="158">
        <v>4</v>
      </c>
      <c r="E25" s="158">
        <v>4</v>
      </c>
      <c r="F25" s="158" t="s">
        <v>9</v>
      </c>
      <c r="G25" s="158" t="s">
        <v>8</v>
      </c>
      <c r="H25" s="159" t="str">
        <f>IF(ISNUMBER(E25),   VLOOKUP(E25,refs!$F$8:$H$15,3,0),   "")</f>
        <v>Aguinaldo / Dalva</v>
      </c>
      <c r="I25" s="161" t="s">
        <v>85</v>
      </c>
      <c r="J25" s="162" t="s">
        <v>21</v>
      </c>
    </row>
    <row r="26" spans="1:10" s="9" customFormat="1" ht="15.75" customHeight="1" x14ac:dyDescent="0.2">
      <c r="A26" s="13"/>
      <c r="C26" s="158">
        <f t="shared" si="0"/>
        <v>16</v>
      </c>
      <c r="D26" s="158">
        <v>5</v>
      </c>
      <c r="E26" s="158">
        <v>51</v>
      </c>
      <c r="F26" s="158" t="s">
        <v>11</v>
      </c>
      <c r="G26" s="158" t="s">
        <v>12</v>
      </c>
      <c r="H26" s="159" t="str">
        <f>IF(ISNUMBER(E26),   VLOOKUP(E26,refs!$F$8:$H$15,3,0),   "")</f>
        <v>Geralda / Pedro</v>
      </c>
      <c r="I26" s="161" t="s">
        <v>73</v>
      </c>
      <c r="J26" s="162" t="s">
        <v>30</v>
      </c>
    </row>
    <row r="27" spans="1:10" s="9" customFormat="1" ht="15.75" customHeight="1" thickTop="1" thickBot="1" x14ac:dyDescent="0.25">
      <c r="A27" s="13"/>
      <c r="C27" s="158">
        <f t="shared" si="0"/>
        <v>16</v>
      </c>
      <c r="D27" s="158">
        <v>5</v>
      </c>
      <c r="E27" s="158">
        <v>52</v>
      </c>
      <c r="F27" s="158" t="s">
        <v>11</v>
      </c>
      <c r="G27" s="158" t="s">
        <v>8</v>
      </c>
      <c r="H27" s="159" t="str">
        <f>IF(ISNUMBER(E27),   VLOOKUP(E27,refs!$F$8:$H$15,3,0),   "")</f>
        <v>Edércia / Sérgio</v>
      </c>
      <c r="I27" s="161" t="s">
        <v>86</v>
      </c>
      <c r="J27" s="162" t="s">
        <v>87</v>
      </c>
    </row>
    <row r="28" spans="1:10" s="9" customFormat="1" ht="15.75" customHeight="1" thickTop="1" thickBot="1" x14ac:dyDescent="0.25">
      <c r="A28" s="13"/>
      <c r="C28" s="158">
        <v>17</v>
      </c>
      <c r="D28" s="158"/>
      <c r="E28" s="158"/>
      <c r="F28" s="163" t="s">
        <v>13</v>
      </c>
      <c r="G28" s="164">
        <v>0.625</v>
      </c>
      <c r="H28" s="165" t="s">
        <v>66</v>
      </c>
      <c r="I28" s="161" t="s">
        <v>67</v>
      </c>
      <c r="J28" s="162" t="s">
        <v>68</v>
      </c>
    </row>
    <row r="29" spans="1:10" s="9" customFormat="1" ht="15.75" customHeight="1" thickTop="1" thickBot="1" x14ac:dyDescent="0.25">
      <c r="A29" s="13"/>
      <c r="C29" s="158">
        <f>IF(D29=D27, C27, C27+1)</f>
        <v>17</v>
      </c>
      <c r="D29" s="158">
        <v>6</v>
      </c>
      <c r="E29" s="158">
        <v>6</v>
      </c>
      <c r="F29" s="158" t="s">
        <v>25</v>
      </c>
      <c r="G29" s="166">
        <v>0.83333333333333304</v>
      </c>
      <c r="H29" s="159" t="str">
        <f>IF(ISNUMBER(E29),   VLOOKUP(E29,refs!$F$8:$H$15,3,0),   "")</f>
        <v>Jô / Wanderley</v>
      </c>
      <c r="I29" s="161" t="s">
        <v>88</v>
      </c>
      <c r="J29" s="162" t="s">
        <v>89</v>
      </c>
    </row>
    <row r="30" spans="1:10" s="9" customFormat="1" ht="15.75" customHeight="1" x14ac:dyDescent="0.2">
      <c r="A30" s="13"/>
      <c r="C30" s="158">
        <f t="shared" si="0"/>
        <v>18</v>
      </c>
      <c r="D30" s="158">
        <v>7</v>
      </c>
      <c r="E30" s="158">
        <v>7</v>
      </c>
      <c r="F30" s="158" t="s">
        <v>15</v>
      </c>
      <c r="G30" s="166">
        <v>0.64583333333333304</v>
      </c>
      <c r="H30" s="159" t="str">
        <f>IF(ISNUMBER(E30),   VLOOKUP(E30,refs!$F$8:$H$15,3,0),   "")</f>
        <v>M. Aurélio / Neura</v>
      </c>
      <c r="I30" s="161" t="s">
        <v>90</v>
      </c>
      <c r="J30" s="162" t="s">
        <v>21</v>
      </c>
    </row>
    <row r="31" spans="1:10" s="9" customFormat="1" ht="15.75" customHeight="1" thickTop="1" thickBot="1" x14ac:dyDescent="0.25">
      <c r="A31" s="13"/>
      <c r="C31" s="158">
        <f t="shared" si="0"/>
        <v>19</v>
      </c>
      <c r="D31" s="158">
        <v>1</v>
      </c>
      <c r="E31" s="158">
        <v>1</v>
      </c>
      <c r="F31" s="158" t="s">
        <v>18</v>
      </c>
      <c r="G31" s="158"/>
      <c r="H31" s="159" t="str">
        <f>IF(ISNUMBER(E31),   VLOOKUP(E31,refs!$F$8:$H$15,3,0),   "")</f>
        <v xml:space="preserve">   </v>
      </c>
      <c r="I31" s="161"/>
      <c r="J31" s="162"/>
    </row>
    <row r="32" spans="1:10" s="9" customFormat="1" ht="15.75" customHeight="1" thickTop="1" thickBot="1" x14ac:dyDescent="0.25">
      <c r="A32" s="13"/>
      <c r="C32" s="158">
        <v>20</v>
      </c>
      <c r="D32" s="158"/>
      <c r="E32" s="158"/>
      <c r="F32" s="158" t="s">
        <v>20</v>
      </c>
      <c r="G32" s="166">
        <v>0.625</v>
      </c>
      <c r="H32" s="159" t="s">
        <v>34</v>
      </c>
      <c r="I32" s="161" t="s">
        <v>91</v>
      </c>
      <c r="J32" s="162" t="s">
        <v>32</v>
      </c>
    </row>
    <row r="33" spans="1:10" s="9" customFormat="1" ht="15.75" customHeight="1" thickTop="1" thickBot="1" x14ac:dyDescent="0.25">
      <c r="A33" s="13"/>
      <c r="C33" s="158">
        <f>IF(D33=D31, C31, C31+1)</f>
        <v>20</v>
      </c>
      <c r="D33" s="158">
        <v>2</v>
      </c>
      <c r="E33" s="158">
        <v>2</v>
      </c>
      <c r="F33" s="158" t="s">
        <v>20</v>
      </c>
      <c r="G33" s="158" t="s">
        <v>8</v>
      </c>
      <c r="H33" s="159" t="str">
        <f>IF(ISNUMBER(E33),   VLOOKUP(E33,refs!$F$8:$H$15,3,0),   "")</f>
        <v>Cynthia / Élcio</v>
      </c>
      <c r="I33" s="161" t="s">
        <v>92</v>
      </c>
      <c r="J33" s="162" t="s">
        <v>27</v>
      </c>
    </row>
    <row r="34" spans="1:10" s="9" customFormat="1" ht="15.75" customHeight="1" x14ac:dyDescent="0.2">
      <c r="A34" s="13"/>
      <c r="C34" s="158">
        <f t="shared" si="0"/>
        <v>21</v>
      </c>
      <c r="D34" s="158">
        <v>3</v>
      </c>
      <c r="E34" s="158">
        <v>3</v>
      </c>
      <c r="F34" s="158" t="s">
        <v>7</v>
      </c>
      <c r="G34" s="158" t="s">
        <v>8</v>
      </c>
      <c r="H34" s="159" t="str">
        <f>IF(ISNUMBER(E34),   VLOOKUP(E34,refs!$F$8:$H$15,3,0),   "")</f>
        <v>Maurilo / Bráulio</v>
      </c>
      <c r="I34" s="161" t="s">
        <v>93</v>
      </c>
      <c r="J34" s="162" t="s">
        <v>89</v>
      </c>
    </row>
    <row r="35" spans="1:10" s="9" customFormat="1" ht="15.75" customHeight="1" x14ac:dyDescent="0.2">
      <c r="A35" s="13"/>
      <c r="C35" s="158">
        <f t="shared" si="0"/>
        <v>22</v>
      </c>
      <c r="D35" s="158">
        <v>4</v>
      </c>
      <c r="E35" s="158">
        <v>4</v>
      </c>
      <c r="F35" s="158" t="s">
        <v>9</v>
      </c>
      <c r="G35" s="158" t="s">
        <v>8</v>
      </c>
      <c r="H35" s="159" t="str">
        <f>IF(ISNUMBER(E35),   VLOOKUP(E35,refs!$F$8:$H$15,3,0),   "")</f>
        <v>Aguinaldo / Dalva</v>
      </c>
      <c r="I35" s="161" t="s">
        <v>94</v>
      </c>
      <c r="J35" s="162" t="s">
        <v>30</v>
      </c>
    </row>
    <row r="36" spans="1:10" ht="16" x14ac:dyDescent="0.2">
      <c r="C36" s="158">
        <f t="shared" si="0"/>
        <v>23</v>
      </c>
      <c r="D36" s="158">
        <v>5</v>
      </c>
      <c r="E36" s="158">
        <v>51</v>
      </c>
      <c r="F36" s="158" t="s">
        <v>11</v>
      </c>
      <c r="G36" s="158" t="s">
        <v>12</v>
      </c>
      <c r="H36" s="159" t="str">
        <f>IF(ISNUMBER(E36),   VLOOKUP(E36,refs!$F$8:$H$15,3,0),   "")</f>
        <v>Geralda / Pedro</v>
      </c>
      <c r="I36" s="161" t="s">
        <v>81</v>
      </c>
      <c r="J36" s="162" t="s">
        <v>32</v>
      </c>
    </row>
    <row r="37" spans="1:10" ht="18" thickTop="1" thickBot="1" x14ac:dyDescent="0.25">
      <c r="C37" s="158">
        <f t="shared" si="0"/>
        <v>23</v>
      </c>
      <c r="D37" s="158">
        <v>5</v>
      </c>
      <c r="E37" s="158">
        <v>52</v>
      </c>
      <c r="F37" s="158" t="s">
        <v>11</v>
      </c>
      <c r="G37" s="158" t="s">
        <v>8</v>
      </c>
      <c r="H37" s="159" t="str">
        <f>IF(ISNUMBER(E37),   VLOOKUP(E37,refs!$F$8:$H$15,3,0),   "")</f>
        <v>Edércia / Sérgio</v>
      </c>
      <c r="I37" s="161" t="s">
        <v>77</v>
      </c>
      <c r="J37" s="162" t="s">
        <v>24</v>
      </c>
    </row>
    <row r="38" spans="1:10" ht="18" thickTop="1" thickBot="1" x14ac:dyDescent="0.25">
      <c r="A38" s="9"/>
      <c r="B38" s="9"/>
      <c r="C38" s="158">
        <v>24</v>
      </c>
      <c r="D38" s="158"/>
      <c r="E38" s="158"/>
      <c r="F38" s="163" t="s">
        <v>13</v>
      </c>
      <c r="G38" s="164">
        <v>0.625</v>
      </c>
      <c r="H38" s="165" t="s">
        <v>66</v>
      </c>
      <c r="I38" s="161" t="s">
        <v>67</v>
      </c>
      <c r="J38" s="162" t="s">
        <v>68</v>
      </c>
    </row>
    <row r="39" spans="1:10" ht="18" thickTop="1" thickBot="1" x14ac:dyDescent="0.25">
      <c r="C39" s="158">
        <f>IF(D39=D37, C37, C37+1)</f>
        <v>24</v>
      </c>
      <c r="D39" s="158">
        <v>6</v>
      </c>
      <c r="E39" s="158">
        <v>6</v>
      </c>
      <c r="F39" s="158" t="s">
        <v>25</v>
      </c>
      <c r="G39" s="166">
        <v>0.83333333333333304</v>
      </c>
      <c r="H39" s="159" t="str">
        <f>IF(ISNUMBER(E39),   VLOOKUP(E39,refs!$F$8:$H$15,3,0),   "")</f>
        <v>Jô / Wanderley</v>
      </c>
      <c r="I39" s="161" t="s">
        <v>95</v>
      </c>
      <c r="J39" s="162" t="s">
        <v>24</v>
      </c>
    </row>
    <row r="40" spans="1:10" ht="16" x14ac:dyDescent="0.2">
      <c r="C40" s="158">
        <f t="shared" si="0"/>
        <v>25</v>
      </c>
      <c r="D40" s="158">
        <v>7</v>
      </c>
      <c r="E40" s="158">
        <v>7</v>
      </c>
      <c r="F40" s="158" t="s">
        <v>15</v>
      </c>
      <c r="G40" s="166">
        <v>0.64583333333333304</v>
      </c>
      <c r="H40" s="159" t="str">
        <f>IF(ISNUMBER(E40),   VLOOKUP(E40,refs!$F$8:$H$15,3,0),   "")</f>
        <v>M. Aurélio / Neura</v>
      </c>
      <c r="I40" s="161" t="s">
        <v>96</v>
      </c>
      <c r="J40" s="162" t="s">
        <v>28</v>
      </c>
    </row>
    <row r="41" spans="1:10" ht="18" thickTop="1" thickBot="1" x14ac:dyDescent="0.25">
      <c r="C41" s="158">
        <f t="shared" si="0"/>
        <v>26</v>
      </c>
      <c r="D41" s="158">
        <v>1</v>
      </c>
      <c r="E41" s="158">
        <v>1</v>
      </c>
      <c r="F41" s="158" t="s">
        <v>18</v>
      </c>
      <c r="G41" s="158"/>
      <c r="H41" s="159" t="str">
        <f>IF(ISNUMBER(E41),   VLOOKUP(E41,refs!$F$8:$H$15,3,0),   "")</f>
        <v xml:space="preserve">   </v>
      </c>
      <c r="I41" s="161"/>
      <c r="J41" s="162"/>
    </row>
    <row r="42" spans="1:10" ht="18" thickTop="1" thickBot="1" x14ac:dyDescent="0.25">
      <c r="A42" s="9"/>
      <c r="B42" s="9"/>
      <c r="C42" s="158">
        <v>27</v>
      </c>
      <c r="D42" s="158"/>
      <c r="E42" s="158"/>
      <c r="F42" s="158" t="s">
        <v>20</v>
      </c>
      <c r="G42" s="166">
        <v>0.625</v>
      </c>
      <c r="H42" s="159" t="s">
        <v>34</v>
      </c>
      <c r="I42" s="161" t="s">
        <v>14</v>
      </c>
      <c r="J42" s="162" t="s">
        <v>17</v>
      </c>
    </row>
    <row r="43" spans="1:10" ht="18" thickTop="1" thickBot="1" x14ac:dyDescent="0.25">
      <c r="C43" s="158">
        <f>IF(D43=D41, C41, C41+1)</f>
        <v>27</v>
      </c>
      <c r="D43" s="158">
        <v>2</v>
      </c>
      <c r="E43" s="158">
        <v>2</v>
      </c>
      <c r="F43" s="158" t="s">
        <v>20</v>
      </c>
      <c r="G43" s="158" t="s">
        <v>8</v>
      </c>
      <c r="H43" s="159" t="str">
        <f>IF(ISNUMBER(E43),   VLOOKUP(E43,refs!$F$8:$H$15,3,0),   "")</f>
        <v>Cynthia / Élcio</v>
      </c>
      <c r="I43" s="161" t="s">
        <v>97</v>
      </c>
      <c r="J43" s="162" t="s">
        <v>98</v>
      </c>
    </row>
    <row r="44" spans="1:10" ht="18" thickTop="1" thickBot="1" x14ac:dyDescent="0.25">
      <c r="C44" s="158">
        <f t="shared" si="0"/>
        <v>28</v>
      </c>
      <c r="D44" s="158">
        <v>3</v>
      </c>
      <c r="E44" s="158">
        <v>3</v>
      </c>
      <c r="F44" s="158" t="s">
        <v>7</v>
      </c>
      <c r="G44" s="158" t="s">
        <v>8</v>
      </c>
      <c r="H44" s="159" t="str">
        <f>IF(ISNUMBER(E44),   VLOOKUP(E44,refs!$F$8:$H$15,3,0),   "")</f>
        <v>Maurilo / Bráulio</v>
      </c>
      <c r="I44" s="161" t="s">
        <v>14</v>
      </c>
      <c r="J44" s="162" t="s">
        <v>26</v>
      </c>
    </row>
    <row r="45" spans="1:10" s="124" customFormat="1" ht="18" thickTop="1" thickBot="1" x14ac:dyDescent="0.25">
      <c r="A45" s="119"/>
      <c r="B45" s="119"/>
      <c r="C45" s="158">
        <f t="shared" si="0"/>
        <v>29</v>
      </c>
      <c r="D45" s="127"/>
      <c r="E45" s="127"/>
      <c r="F45" s="158" t="s">
        <v>9</v>
      </c>
      <c r="G45" s="158" t="s">
        <v>8</v>
      </c>
      <c r="H45" s="159" t="str">
        <f>refs!H10</f>
        <v>Aguinaldo / Dalva</v>
      </c>
      <c r="I45" s="161" t="s">
        <v>14</v>
      </c>
      <c r="J45" s="162" t="s">
        <v>22</v>
      </c>
    </row>
    <row r="46" spans="1:10" ht="18" thickTop="1" thickBot="1" x14ac:dyDescent="0.25">
      <c r="C46" s="158">
        <v>30</v>
      </c>
      <c r="D46" s="127"/>
      <c r="E46" s="127"/>
      <c r="F46" s="158" t="s">
        <v>11</v>
      </c>
      <c r="G46" s="158" t="s">
        <v>12</v>
      </c>
      <c r="H46" s="159" t="str">
        <f>refs!H11</f>
        <v>Geralda / Pedro</v>
      </c>
      <c r="I46" s="167" t="s">
        <v>100</v>
      </c>
      <c r="J46" s="162" t="s">
        <v>23</v>
      </c>
    </row>
    <row r="47" spans="1:10" ht="18" thickTop="1" thickBot="1" x14ac:dyDescent="0.25">
      <c r="C47" s="158">
        <f t="shared" si="0"/>
        <v>30</v>
      </c>
      <c r="D47" s="127"/>
      <c r="E47" s="127"/>
      <c r="F47" s="158" t="s">
        <v>11</v>
      </c>
      <c r="G47" s="158" t="s">
        <v>8</v>
      </c>
      <c r="H47" s="159" t="str">
        <f>refs!H12</f>
        <v>Edércia / Sérgio</v>
      </c>
      <c r="I47" s="167" t="s">
        <v>100</v>
      </c>
      <c r="J47" s="162" t="s">
        <v>31</v>
      </c>
    </row>
    <row r="48" spans="1:10" ht="18" thickTop="1" thickBot="1" x14ac:dyDescent="0.25">
      <c r="C48" s="158">
        <v>31</v>
      </c>
      <c r="D48" s="127"/>
      <c r="E48" s="127"/>
      <c r="F48" s="163" t="s">
        <v>13</v>
      </c>
      <c r="G48" s="164">
        <v>0.625</v>
      </c>
      <c r="H48" s="165" t="s">
        <v>66</v>
      </c>
      <c r="I48" s="161" t="s">
        <v>67</v>
      </c>
      <c r="J48" s="162" t="s">
        <v>68</v>
      </c>
    </row>
    <row r="49" spans="3:10" ht="18" thickTop="1" thickBot="1" x14ac:dyDescent="0.25">
      <c r="C49" s="158">
        <f t="shared" si="0"/>
        <v>31</v>
      </c>
      <c r="D49" s="127"/>
      <c r="E49" s="127"/>
      <c r="F49" s="158" t="s">
        <v>25</v>
      </c>
      <c r="G49" s="166">
        <v>0.83333333333333304</v>
      </c>
      <c r="H49" s="159" t="str">
        <f>refs!H13</f>
        <v>Jô / Wanderley</v>
      </c>
      <c r="I49" s="168" t="s">
        <v>101</v>
      </c>
      <c r="J49" s="162" t="s">
        <v>27</v>
      </c>
    </row>
    <row r="50" spans="3:10" ht="17" thickTop="1" thickBot="1" x14ac:dyDescent="0.25">
      <c r="C50" s="125"/>
      <c r="D50" s="125"/>
      <c r="E50" s="125"/>
      <c r="F50" s="125"/>
      <c r="G50" s="125"/>
      <c r="H50" s="126"/>
    </row>
    <row r="51" spans="3:10" x14ac:dyDescent="0.2">
      <c r="C51" s="125"/>
      <c r="D51" s="125"/>
      <c r="E51" s="125"/>
      <c r="F51" s="125"/>
      <c r="G51" s="125"/>
      <c r="H51" s="126"/>
    </row>
    <row r="52" spans="3:10" x14ac:dyDescent="0.2">
      <c r="C52" s="125"/>
      <c r="D52" s="125"/>
      <c r="E52" s="125"/>
      <c r="F52" s="125"/>
      <c r="G52" s="125"/>
      <c r="H52" s="126"/>
    </row>
    <row r="53" spans="3:10" x14ac:dyDescent="0.2">
      <c r="C53" s="125"/>
      <c r="D53" s="125"/>
      <c r="E53" s="125"/>
      <c r="F53" s="125"/>
      <c r="G53" s="125"/>
      <c r="H53" s="126"/>
    </row>
    <row r="54" spans="3:10" x14ac:dyDescent="0.2">
      <c r="C54" s="125"/>
      <c r="D54" s="125"/>
      <c r="E54" s="125"/>
      <c r="F54" s="125"/>
      <c r="G54" s="125"/>
      <c r="H54" s="126"/>
    </row>
  </sheetData>
  <mergeCells count="3">
    <mergeCell ref="C2:J2"/>
    <mergeCell ref="C3:J3"/>
    <mergeCell ref="C4:D4"/>
  </mergeCells>
  <conditionalFormatting sqref="D30:E30 G30 C23:C32 C43:H44 D12:E12 C14:H17 D23:H27 C22:E22 C9:H11 C19:H21 C18:E18 H29:H31 D29:G29 D28:E28 C5:H7 C8:E8 D13:H13 C12:C13 C45:C49">
    <cfRule type="expression" dxfId="649" priority="116">
      <formula>$F5="sáb"</formula>
    </cfRule>
    <cfRule type="expression" dxfId="648" priority="117">
      <formula>$F5="dom"</formula>
    </cfRule>
  </conditionalFormatting>
  <conditionalFormatting sqref="D31:E32 G31">
    <cfRule type="expression" dxfId="647" priority="118">
      <formula>$F31="sáb"</formula>
    </cfRule>
    <cfRule type="expression" dxfId="646" priority="119">
      <formula>$F31="dom"</formula>
    </cfRule>
  </conditionalFormatting>
  <conditionalFormatting sqref="F30:F31">
    <cfRule type="expression" dxfId="645" priority="120">
      <formula>$F30="sáb"</formula>
    </cfRule>
    <cfRule type="expression" dxfId="644" priority="121">
      <formula>$F30="dom"</formula>
    </cfRule>
  </conditionalFormatting>
  <conditionalFormatting sqref="C23:C32">
    <cfRule type="expression" dxfId="643" priority="122">
      <formula>$F23="sáb"</formula>
    </cfRule>
    <cfRule type="expression" dxfId="642" priority="123">
      <formula>$F23="dom"</formula>
    </cfRule>
  </conditionalFormatting>
  <conditionalFormatting sqref="D40:E40 G40 C33:C42 D33:H37 H39:H41 D39:G39 D38:E38">
    <cfRule type="expression" dxfId="641" priority="124">
      <formula>$F33="sáb"</formula>
    </cfRule>
    <cfRule type="expression" dxfId="640" priority="125">
      <formula>$F33="dom"</formula>
    </cfRule>
  </conditionalFormatting>
  <conditionalFormatting sqref="D41:E42 G41">
    <cfRule type="expression" dxfId="639" priority="126">
      <formula>$F41="sáb"</formula>
    </cfRule>
    <cfRule type="expression" dxfId="638" priority="127">
      <formula>$F41="dom"</formula>
    </cfRule>
  </conditionalFormatting>
  <conditionalFormatting sqref="F40:F41">
    <cfRule type="expression" dxfId="637" priority="128">
      <formula>$F40="sáb"</formula>
    </cfRule>
    <cfRule type="expression" dxfId="636" priority="129">
      <formula>$F40="dom"</formula>
    </cfRule>
  </conditionalFormatting>
  <conditionalFormatting sqref="C33:C42">
    <cfRule type="expression" dxfId="635" priority="130">
      <formula>$F33="sáb"</formula>
    </cfRule>
    <cfRule type="expression" dxfId="634" priority="131">
      <formula>$F33="dom"</formula>
    </cfRule>
  </conditionalFormatting>
  <conditionalFormatting sqref="F12:H12">
    <cfRule type="expression" dxfId="633" priority="111">
      <formula>$F12="sáb"</formula>
    </cfRule>
    <cfRule type="expression" dxfId="632" priority="112">
      <formula>$F12="dom"</formula>
    </cfRule>
  </conditionalFormatting>
  <conditionalFormatting sqref="F22:H22">
    <cfRule type="expression" dxfId="631" priority="109">
      <formula>$F22="sáb"</formula>
    </cfRule>
    <cfRule type="expression" dxfId="630" priority="110">
      <formula>$F22="dom"</formula>
    </cfRule>
  </conditionalFormatting>
  <conditionalFormatting sqref="F32:H32">
    <cfRule type="expression" dxfId="629" priority="107">
      <formula>$F32="sáb"</formula>
    </cfRule>
    <cfRule type="expression" dxfId="628" priority="108">
      <formula>$F32="dom"</formula>
    </cfRule>
  </conditionalFormatting>
  <conditionalFormatting sqref="F42:H42">
    <cfRule type="expression" dxfId="627" priority="105">
      <formula>$F42="sáb"</formula>
    </cfRule>
    <cfRule type="expression" dxfId="626" priority="106">
      <formula>$F42="dom"</formula>
    </cfRule>
  </conditionalFormatting>
  <conditionalFormatting sqref="F8:H8">
    <cfRule type="expression" dxfId="625" priority="103">
      <formula>$F8="sáb"</formula>
    </cfRule>
    <cfRule type="expression" dxfId="624" priority="104">
      <formula>$F8="dom"</formula>
    </cfRule>
  </conditionalFormatting>
  <conditionalFormatting sqref="F18:H18">
    <cfRule type="expression" dxfId="623" priority="101">
      <formula>$F18="sáb"</formula>
    </cfRule>
    <cfRule type="expression" dxfId="622" priority="102">
      <formula>$F18="dom"</formula>
    </cfRule>
  </conditionalFormatting>
  <conditionalFormatting sqref="F28:H28">
    <cfRule type="expression" dxfId="621" priority="99">
      <formula>$F28="sáb"</formula>
    </cfRule>
    <cfRule type="expression" dxfId="620" priority="100">
      <formula>$F28="dom"</formula>
    </cfRule>
  </conditionalFormatting>
  <conditionalFormatting sqref="F38:H38">
    <cfRule type="expression" dxfId="619" priority="97">
      <formula>$F38="sáb"</formula>
    </cfRule>
    <cfRule type="expression" dxfId="618" priority="98">
      <formula>$F38="dom"</formula>
    </cfRule>
  </conditionalFormatting>
  <conditionalFormatting sqref="F45:F47 F49">
    <cfRule type="expression" dxfId="617" priority="87">
      <formula>$F45="sáb"</formula>
    </cfRule>
    <cfRule type="expression" dxfId="616" priority="88">
      <formula>$F45="dom"</formula>
    </cfRule>
  </conditionalFormatting>
  <conditionalFormatting sqref="F48">
    <cfRule type="expression" dxfId="615" priority="85">
      <formula>$F48="sáb"</formula>
    </cfRule>
    <cfRule type="expression" dxfId="614" priority="86">
      <formula>$F48="dom"</formula>
    </cfRule>
  </conditionalFormatting>
  <conditionalFormatting sqref="G45:G47 G49">
    <cfRule type="expression" dxfId="613" priority="83">
      <formula>$F45="sáb"</formula>
    </cfRule>
    <cfRule type="expression" dxfId="612" priority="84">
      <formula>$F45="dom"</formula>
    </cfRule>
  </conditionalFormatting>
  <conditionalFormatting sqref="G48">
    <cfRule type="expression" dxfId="611" priority="81">
      <formula>$F48="sáb"</formula>
    </cfRule>
    <cfRule type="expression" dxfId="610" priority="82">
      <formula>$F48="dom"</formula>
    </cfRule>
  </conditionalFormatting>
  <conditionalFormatting sqref="J5">
    <cfRule type="expression" dxfId="609" priority="53">
      <formula>#REF!="sáb"</formula>
    </cfRule>
    <cfRule type="expression" dxfId="608" priority="54">
      <formula>#REF!="dom"</formula>
    </cfRule>
  </conditionalFormatting>
  <conditionalFormatting sqref="I6:I41">
    <cfRule type="expression" dxfId="607" priority="25">
      <formula>$F6="sáb"</formula>
    </cfRule>
    <cfRule type="expression" dxfId="606" priority="26">
      <formula>$F6="dom"</formula>
    </cfRule>
  </conditionalFormatting>
  <conditionalFormatting sqref="J6:J49">
    <cfRule type="expression" dxfId="605" priority="23">
      <formula>$F6="sáb"</formula>
    </cfRule>
    <cfRule type="expression" dxfId="604" priority="24">
      <formula>$F6="dom"</formula>
    </cfRule>
  </conditionalFormatting>
  <conditionalFormatting sqref="H45:H47 H49">
    <cfRule type="expression" dxfId="603" priority="13">
      <formula>$F45="sáb"</formula>
    </cfRule>
    <cfRule type="expression" dxfId="602" priority="14">
      <formula>$F45="dom"</formula>
    </cfRule>
  </conditionalFormatting>
  <conditionalFormatting sqref="H48">
    <cfRule type="expression" dxfId="601" priority="9">
      <formula>$F48="sáb"</formula>
    </cfRule>
    <cfRule type="expression" dxfId="600" priority="10">
      <formula>$F48="dom"</formula>
    </cfRule>
  </conditionalFormatting>
  <conditionalFormatting sqref="I44:I47">
    <cfRule type="expression" dxfId="599" priority="7">
      <formula>$F44="sáb"</formula>
    </cfRule>
    <cfRule type="expression" dxfId="598" priority="8">
      <formula>$F44="dom"</formula>
    </cfRule>
  </conditionalFormatting>
  <conditionalFormatting sqref="I48">
    <cfRule type="expression" dxfId="597" priority="5">
      <formula>$F48="sáb"</formula>
    </cfRule>
    <cfRule type="expression" dxfId="596" priority="6">
      <formula>$F48="dom"</formula>
    </cfRule>
  </conditionalFormatting>
  <conditionalFormatting sqref="I42:I43">
    <cfRule type="expression" dxfId="595" priority="3">
      <formula>$F42="sáb"</formula>
    </cfRule>
    <cfRule type="expression" dxfId="594" priority="4">
      <formula>$F42="dom"</formula>
    </cfRule>
  </conditionalFormatting>
  <conditionalFormatting sqref="I5">
    <cfRule type="expression" dxfId="593" priority="1">
      <formula>$F5="sáb"</formula>
    </cfRule>
    <cfRule type="expression" dxfId="592" priority="2">
      <formula>$F5="dom"</formula>
    </cfRule>
  </conditionalFormatting>
  <printOptions horizontalCentered="1" verticalCentered="1"/>
  <pageMargins left="0" right="0" top="0" bottom="0" header="0" footer="0"/>
  <pageSetup paperSize="9" scale="70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>
      <selection activeCell="I4" sqref="I4:J44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26.25" customHeight="1" x14ac:dyDescent="0.2">
      <c r="A2" s="8">
        <v>10</v>
      </c>
      <c r="C2" s="200" t="s">
        <v>40</v>
      </c>
      <c r="D2" s="200"/>
      <c r="E2" s="200"/>
      <c r="F2" s="200"/>
      <c r="G2" s="200"/>
      <c r="H2" s="200"/>
      <c r="I2" s="200"/>
      <c r="J2" s="200"/>
    </row>
    <row r="3" spans="1:10" s="9" customFormat="1" ht="17" customHeight="1" x14ac:dyDescent="0.2">
      <c r="C3" s="201" t="s">
        <v>2</v>
      </c>
      <c r="D3" s="201"/>
      <c r="E3" s="64"/>
      <c r="F3" s="64"/>
      <c r="G3" s="65" t="s">
        <v>3</v>
      </c>
      <c r="H3" s="64" t="s">
        <v>4</v>
      </c>
      <c r="I3" s="66" t="s">
        <v>5</v>
      </c>
      <c r="J3" s="64" t="s">
        <v>6</v>
      </c>
    </row>
    <row r="4" spans="1:10" s="9" customFormat="1" ht="15" customHeight="1" x14ac:dyDescent="0.2">
      <c r="A4" s="13"/>
      <c r="C4" s="67">
        <v>1</v>
      </c>
      <c r="D4" s="68">
        <v>3</v>
      </c>
      <c r="E4" s="68">
        <v>3</v>
      </c>
      <c r="F4" s="68" t="s">
        <v>7</v>
      </c>
      <c r="G4" s="67" t="s">
        <v>8</v>
      </c>
      <c r="H4" s="69" t="str">
        <f>IF(ISNUMBER(E4),   VLOOKUP(E4,refs!$F$8:$H$15,3,0),   "")</f>
        <v>Maurilo / Bráulio</v>
      </c>
      <c r="I4" s="70"/>
      <c r="J4" s="71"/>
    </row>
    <row r="5" spans="1:10" s="9" customFormat="1" ht="15" customHeight="1" x14ac:dyDescent="0.2">
      <c r="A5" s="13"/>
      <c r="C5" s="67">
        <f t="shared" ref="C5:C10" si="0">IF(D5=D4, C4, C4+1)</f>
        <v>2</v>
      </c>
      <c r="D5" s="68">
        <v>4</v>
      </c>
      <c r="E5" s="68">
        <v>4</v>
      </c>
      <c r="F5" s="68" t="s">
        <v>9</v>
      </c>
      <c r="G5" s="67" t="s">
        <v>8</v>
      </c>
      <c r="H5" s="69" t="str">
        <f>IF(ISNUMBER(E5),   VLOOKUP(E5,refs!$F$8:$H$15,3,0),   "")</f>
        <v>Aguinaldo / Dalva</v>
      </c>
      <c r="I5" s="70"/>
      <c r="J5" s="71"/>
    </row>
    <row r="6" spans="1:10" s="9" customFormat="1" ht="15" customHeight="1" x14ac:dyDescent="0.2">
      <c r="A6" s="13"/>
      <c r="C6" s="67">
        <f t="shared" si="0"/>
        <v>3</v>
      </c>
      <c r="D6" s="68">
        <v>5</v>
      </c>
      <c r="E6" s="68">
        <v>51</v>
      </c>
      <c r="F6" s="68" t="s">
        <v>11</v>
      </c>
      <c r="G6" s="67" t="s">
        <v>12</v>
      </c>
      <c r="H6" s="69" t="str">
        <f>IF(ISNUMBER(E6),   VLOOKUP(E6,refs!$F$8:$H$15,3,0),   "")</f>
        <v>Geralda / Pedro</v>
      </c>
      <c r="I6" s="72"/>
      <c r="J6" s="71"/>
    </row>
    <row r="7" spans="1:10" s="9" customFormat="1" ht="15" customHeight="1" x14ac:dyDescent="0.2">
      <c r="A7" s="13"/>
      <c r="C7" s="67">
        <f t="shared" si="0"/>
        <v>3</v>
      </c>
      <c r="D7" s="68">
        <v>5</v>
      </c>
      <c r="E7" s="68">
        <v>52</v>
      </c>
      <c r="F7" s="68" t="s">
        <v>11</v>
      </c>
      <c r="G7" s="67" t="s">
        <v>8</v>
      </c>
      <c r="H7" s="69" t="str">
        <f>IF(ISNUMBER(E7),   VLOOKUP(E7,refs!$F$8:$H$15,3,0),   "")</f>
        <v>Edércia / Sérgio</v>
      </c>
      <c r="I7" s="72"/>
      <c r="J7" s="71"/>
    </row>
    <row r="8" spans="1:10" s="9" customFormat="1" ht="15" customHeight="1" x14ac:dyDescent="0.2">
      <c r="A8" s="13"/>
      <c r="C8" s="67">
        <f t="shared" si="0"/>
        <v>4</v>
      </c>
      <c r="D8" s="68">
        <v>6</v>
      </c>
      <c r="E8" s="68">
        <v>6</v>
      </c>
      <c r="F8" s="68" t="s">
        <v>13</v>
      </c>
      <c r="G8" s="67" t="s">
        <v>8</v>
      </c>
      <c r="H8" s="69" t="str">
        <f>IF(ISNUMBER(E8),   VLOOKUP(E8,refs!$F$8:$H$15,3,0),   "")</f>
        <v>Jô / Wanderley</v>
      </c>
      <c r="I8" s="72"/>
      <c r="J8" s="71"/>
    </row>
    <row r="9" spans="1:10" s="9" customFormat="1" ht="15" customHeight="1" x14ac:dyDescent="0.2">
      <c r="A9" s="13"/>
      <c r="C9" s="67">
        <f t="shared" si="0"/>
        <v>5</v>
      </c>
      <c r="D9" s="68">
        <v>7</v>
      </c>
      <c r="E9" s="68">
        <v>7</v>
      </c>
      <c r="F9" s="68" t="s">
        <v>15</v>
      </c>
      <c r="G9" s="67" t="s">
        <v>16</v>
      </c>
      <c r="H9" s="69" t="str">
        <f>IF(ISNUMBER(E9),   VLOOKUP(E9,refs!$F$8:$H$15,3,0),   "")</f>
        <v>M. Aurélio / Neura</v>
      </c>
      <c r="I9" s="70"/>
      <c r="J9" s="71"/>
    </row>
    <row r="10" spans="1:10" s="9" customFormat="1" ht="15" customHeight="1" x14ac:dyDescent="0.2">
      <c r="A10" s="13"/>
      <c r="C10" s="67">
        <f t="shared" si="0"/>
        <v>6</v>
      </c>
      <c r="D10" s="68">
        <v>1</v>
      </c>
      <c r="E10" s="68">
        <v>1</v>
      </c>
      <c r="F10" s="68" t="s">
        <v>18</v>
      </c>
      <c r="G10" s="67" t="s">
        <v>19</v>
      </c>
      <c r="H10" s="69" t="str">
        <f>IF(ISNUMBER(E10),   VLOOKUP(E10,refs!$F$8:$H$15,3,0),   "")</f>
        <v xml:space="preserve">   </v>
      </c>
      <c r="I10" s="70"/>
      <c r="J10" s="71"/>
    </row>
    <row r="11" spans="1:10" s="9" customFormat="1" ht="15" customHeight="1" x14ac:dyDescent="0.2">
      <c r="A11" s="13"/>
      <c r="C11" s="73">
        <v>7</v>
      </c>
      <c r="D11" s="74"/>
      <c r="E11" s="74"/>
      <c r="F11" s="74" t="s">
        <v>20</v>
      </c>
      <c r="G11" s="75">
        <v>0.625</v>
      </c>
      <c r="H11" s="76" t="s">
        <v>34</v>
      </c>
      <c r="I11" s="77"/>
      <c r="J11" s="78"/>
    </row>
    <row r="12" spans="1:10" s="9" customFormat="1" ht="15" customHeight="1" x14ac:dyDescent="0.2">
      <c r="A12" s="13"/>
      <c r="C12" s="73">
        <f>IF(D12=D10, C10, C10+1)</f>
        <v>7</v>
      </c>
      <c r="D12" s="74">
        <v>2</v>
      </c>
      <c r="E12" s="74">
        <v>2</v>
      </c>
      <c r="F12" s="74" t="s">
        <v>20</v>
      </c>
      <c r="G12" s="73" t="s">
        <v>8</v>
      </c>
      <c r="H12" s="76" t="str">
        <f>IF(ISNUMBER(E12),   VLOOKUP(E12,refs!$F$8:$H$15,3,0),   "")</f>
        <v>Cynthia / Élcio</v>
      </c>
      <c r="I12" s="77"/>
      <c r="J12" s="78"/>
    </row>
    <row r="13" spans="1:10" s="9" customFormat="1" ht="15" customHeight="1" x14ac:dyDescent="0.2">
      <c r="A13" s="13"/>
      <c r="C13" s="73">
        <f t="shared" ref="C13:C19" si="1">IF(D13=D12, C12, C12+1)</f>
        <v>8</v>
      </c>
      <c r="D13" s="74">
        <v>3</v>
      </c>
      <c r="E13" s="74">
        <v>3</v>
      </c>
      <c r="F13" s="74" t="s">
        <v>7</v>
      </c>
      <c r="G13" s="73" t="s">
        <v>8</v>
      </c>
      <c r="H13" s="76" t="str">
        <f>IF(ISNUMBER(E13),   VLOOKUP(E13,refs!$F$8:$H$15,3,0),   "")</f>
        <v>Maurilo / Bráulio</v>
      </c>
      <c r="I13" s="77"/>
      <c r="J13" s="78"/>
    </row>
    <row r="14" spans="1:10" s="9" customFormat="1" ht="15" customHeight="1" x14ac:dyDescent="0.2">
      <c r="A14" s="13"/>
      <c r="C14" s="73">
        <f t="shared" si="1"/>
        <v>9</v>
      </c>
      <c r="D14" s="74">
        <v>4</v>
      </c>
      <c r="E14" s="74">
        <v>4</v>
      </c>
      <c r="F14" s="74" t="s">
        <v>9</v>
      </c>
      <c r="G14" s="73" t="s">
        <v>8</v>
      </c>
      <c r="H14" s="76" t="str">
        <f>IF(ISNUMBER(E14),   VLOOKUP(E14,refs!$F$8:$H$15,3,0),   "")</f>
        <v>Aguinaldo / Dalva</v>
      </c>
      <c r="I14" s="77"/>
      <c r="J14" s="78"/>
    </row>
    <row r="15" spans="1:10" s="9" customFormat="1" ht="15" customHeight="1" x14ac:dyDescent="0.2">
      <c r="A15" s="13"/>
      <c r="C15" s="73">
        <f t="shared" si="1"/>
        <v>10</v>
      </c>
      <c r="D15" s="74">
        <v>5</v>
      </c>
      <c r="E15" s="74">
        <v>51</v>
      </c>
      <c r="F15" s="74" t="s">
        <v>11</v>
      </c>
      <c r="G15" s="73" t="s">
        <v>12</v>
      </c>
      <c r="H15" s="76" t="str">
        <f>IF(ISNUMBER(E15),   VLOOKUP(E15,refs!$F$8:$H$15,3,0),   "")</f>
        <v>Geralda / Pedro</v>
      </c>
      <c r="I15" s="77"/>
      <c r="J15" s="78"/>
    </row>
    <row r="16" spans="1:10" s="9" customFormat="1" ht="15" customHeight="1" x14ac:dyDescent="0.2">
      <c r="A16" s="13"/>
      <c r="C16" s="73">
        <f t="shared" si="1"/>
        <v>10</v>
      </c>
      <c r="D16" s="74">
        <v>5</v>
      </c>
      <c r="E16" s="74">
        <v>52</v>
      </c>
      <c r="F16" s="74" t="s">
        <v>11</v>
      </c>
      <c r="G16" s="73" t="s">
        <v>8</v>
      </c>
      <c r="H16" s="76" t="str">
        <f>IF(ISNUMBER(E16),   VLOOKUP(E16,refs!$F$8:$H$15,3,0),   "")</f>
        <v>Edércia / Sérgio</v>
      </c>
      <c r="I16" s="77"/>
      <c r="J16" s="78"/>
    </row>
    <row r="17" spans="1:10" s="9" customFormat="1" ht="15" customHeight="1" x14ac:dyDescent="0.2">
      <c r="A17" s="13"/>
      <c r="C17" s="73">
        <f t="shared" si="1"/>
        <v>11</v>
      </c>
      <c r="D17" s="74">
        <v>6</v>
      </c>
      <c r="E17" s="74">
        <v>6</v>
      </c>
      <c r="F17" s="74" t="s">
        <v>13</v>
      </c>
      <c r="G17" s="73" t="s">
        <v>8</v>
      </c>
      <c r="H17" s="76" t="str">
        <f>IF(ISNUMBER(E17),   VLOOKUP(E17,refs!$F$8:$H$15,3,0),   "")</f>
        <v>Jô / Wanderley</v>
      </c>
      <c r="I17" s="77"/>
      <c r="J17" s="78"/>
    </row>
    <row r="18" spans="1:10" s="9" customFormat="1" ht="15" customHeight="1" x14ac:dyDescent="0.2">
      <c r="A18" s="13"/>
      <c r="C18" s="67">
        <f t="shared" si="1"/>
        <v>12</v>
      </c>
      <c r="D18" s="68">
        <v>7</v>
      </c>
      <c r="E18" s="68">
        <v>7</v>
      </c>
      <c r="F18" s="68" t="s">
        <v>15</v>
      </c>
      <c r="G18" s="67" t="s">
        <v>16</v>
      </c>
      <c r="H18" s="69" t="str">
        <f>IF(ISNUMBER(E18),   VLOOKUP(E18,refs!$F$8:$H$15,3,0),   "")</f>
        <v>M. Aurélio / Neura</v>
      </c>
      <c r="I18" s="70"/>
      <c r="J18" s="71"/>
    </row>
    <row r="19" spans="1:10" s="9" customFormat="1" ht="15" customHeight="1" x14ac:dyDescent="0.2">
      <c r="A19" s="13"/>
      <c r="C19" s="67">
        <f t="shared" si="1"/>
        <v>13</v>
      </c>
      <c r="D19" s="68">
        <v>1</v>
      </c>
      <c r="E19" s="68">
        <v>1</v>
      </c>
      <c r="F19" s="68" t="s">
        <v>18</v>
      </c>
      <c r="G19" s="67" t="s">
        <v>19</v>
      </c>
      <c r="H19" s="69" t="str">
        <f>IF(ISNUMBER(E19),   VLOOKUP(E19,refs!$F$8:$H$15,3,0),   "")</f>
        <v xml:space="preserve">   </v>
      </c>
      <c r="I19" s="70"/>
      <c r="J19" s="71"/>
    </row>
    <row r="20" spans="1:10" s="9" customFormat="1" ht="15" customHeight="1" x14ac:dyDescent="0.2">
      <c r="A20" s="13"/>
      <c r="C20" s="67">
        <v>14</v>
      </c>
      <c r="D20" s="68"/>
      <c r="E20" s="68"/>
      <c r="F20" s="68" t="s">
        <v>20</v>
      </c>
      <c r="G20" s="79">
        <v>0.625</v>
      </c>
      <c r="H20" s="69" t="s">
        <v>34</v>
      </c>
      <c r="I20" s="70"/>
      <c r="J20" s="71"/>
    </row>
    <row r="21" spans="1:10" s="9" customFormat="1" ht="15" customHeight="1" x14ac:dyDescent="0.2">
      <c r="A21" s="13"/>
      <c r="C21" s="67">
        <f>IF(D21=D19, C19, C19+1)</f>
        <v>14</v>
      </c>
      <c r="D21" s="68">
        <v>2</v>
      </c>
      <c r="E21" s="68">
        <v>2</v>
      </c>
      <c r="F21" s="68" t="s">
        <v>20</v>
      </c>
      <c r="G21" s="67" t="s">
        <v>8</v>
      </c>
      <c r="H21" s="69" t="str">
        <f>IF(ISNUMBER(E21),   VLOOKUP(E21,refs!$F$8:$H$15,3,0),   "")</f>
        <v>Cynthia / Élcio</v>
      </c>
      <c r="I21" s="70"/>
      <c r="J21" s="71"/>
    </row>
    <row r="22" spans="1:10" s="9" customFormat="1" ht="15" customHeight="1" x14ac:dyDescent="0.2">
      <c r="A22" s="13"/>
      <c r="C22" s="67">
        <f t="shared" ref="C22:C28" si="2">IF(D22=D21, C21, C21+1)</f>
        <v>15</v>
      </c>
      <c r="D22" s="68">
        <v>3</v>
      </c>
      <c r="E22" s="68">
        <v>3</v>
      </c>
      <c r="F22" s="68" t="s">
        <v>7</v>
      </c>
      <c r="G22" s="67" t="s">
        <v>8</v>
      </c>
      <c r="H22" s="69" t="str">
        <f>IF(ISNUMBER(E22),   VLOOKUP(E22,refs!$F$8:$H$15,3,0),   "")</f>
        <v>Maurilo / Bráulio</v>
      </c>
      <c r="I22" s="70"/>
      <c r="J22" s="71"/>
    </row>
    <row r="23" spans="1:10" s="9" customFormat="1" ht="15" customHeight="1" x14ac:dyDescent="0.2">
      <c r="A23" s="13"/>
      <c r="C23" s="67">
        <f t="shared" si="2"/>
        <v>16</v>
      </c>
      <c r="D23" s="68">
        <v>4</v>
      </c>
      <c r="E23" s="68">
        <v>4</v>
      </c>
      <c r="F23" s="68" t="s">
        <v>9</v>
      </c>
      <c r="G23" s="67" t="s">
        <v>8</v>
      </c>
      <c r="H23" s="69" t="str">
        <f>IF(ISNUMBER(E23),   VLOOKUP(E23,refs!$F$8:$H$15,3,0),   "")</f>
        <v>Aguinaldo / Dalva</v>
      </c>
      <c r="I23" s="70"/>
      <c r="J23" s="71"/>
    </row>
    <row r="24" spans="1:10" s="9" customFormat="1" ht="15" customHeight="1" x14ac:dyDescent="0.2">
      <c r="A24" s="13"/>
      <c r="C24" s="67">
        <f t="shared" si="2"/>
        <v>17</v>
      </c>
      <c r="D24" s="68">
        <v>5</v>
      </c>
      <c r="E24" s="68">
        <v>51</v>
      </c>
      <c r="F24" s="68" t="s">
        <v>11</v>
      </c>
      <c r="G24" s="67" t="s">
        <v>12</v>
      </c>
      <c r="H24" s="69" t="str">
        <f>IF(ISNUMBER(E24),   VLOOKUP(E24,refs!$F$8:$H$15,3,0),   "")</f>
        <v>Geralda / Pedro</v>
      </c>
      <c r="I24" s="70"/>
      <c r="J24" s="71"/>
    </row>
    <row r="25" spans="1:10" s="9" customFormat="1" ht="15" customHeight="1" x14ac:dyDescent="0.2">
      <c r="A25" s="13"/>
      <c r="C25" s="67">
        <f t="shared" si="2"/>
        <v>17</v>
      </c>
      <c r="D25" s="68">
        <v>5</v>
      </c>
      <c r="E25" s="68">
        <v>52</v>
      </c>
      <c r="F25" s="68" t="s">
        <v>11</v>
      </c>
      <c r="G25" s="67" t="s">
        <v>8</v>
      </c>
      <c r="H25" s="69" t="str">
        <f>IF(ISNUMBER(E25),   VLOOKUP(E25,refs!$F$8:$H$15,3,0),   "")</f>
        <v>Edércia / Sérgio</v>
      </c>
      <c r="I25" s="70"/>
      <c r="J25" s="71"/>
    </row>
    <row r="26" spans="1:10" s="9" customFormat="1" ht="15" customHeight="1" x14ac:dyDescent="0.2">
      <c r="A26" s="13"/>
      <c r="C26" s="67">
        <f t="shared" si="2"/>
        <v>18</v>
      </c>
      <c r="D26" s="68">
        <v>6</v>
      </c>
      <c r="E26" s="68">
        <v>6</v>
      </c>
      <c r="F26" s="68" t="s">
        <v>13</v>
      </c>
      <c r="G26" s="67" t="s">
        <v>8</v>
      </c>
      <c r="H26" s="69" t="str">
        <f>IF(ISNUMBER(E26),   VLOOKUP(E26,refs!$F$8:$H$15,3,0),   "")</f>
        <v>Jô / Wanderley</v>
      </c>
      <c r="I26" s="70"/>
      <c r="J26" s="71"/>
    </row>
    <row r="27" spans="1:10" s="9" customFormat="1" ht="15" customHeight="1" x14ac:dyDescent="0.2">
      <c r="A27" s="13"/>
      <c r="C27" s="67">
        <f t="shared" si="2"/>
        <v>19</v>
      </c>
      <c r="D27" s="68">
        <v>7</v>
      </c>
      <c r="E27" s="68">
        <v>7</v>
      </c>
      <c r="F27" s="68" t="s">
        <v>15</v>
      </c>
      <c r="G27" s="67" t="s">
        <v>16</v>
      </c>
      <c r="H27" s="69" t="str">
        <f>IF(ISNUMBER(E27),   VLOOKUP(E27,refs!$F$8:$H$15,3,0),   "")</f>
        <v>M. Aurélio / Neura</v>
      </c>
      <c r="I27" s="70"/>
      <c r="J27" s="71"/>
    </row>
    <row r="28" spans="1:10" s="9" customFormat="1" ht="15" customHeight="1" x14ac:dyDescent="0.2">
      <c r="A28" s="13"/>
      <c r="C28" s="67">
        <f t="shared" si="2"/>
        <v>20</v>
      </c>
      <c r="D28" s="68">
        <v>1</v>
      </c>
      <c r="E28" s="68">
        <v>1</v>
      </c>
      <c r="F28" s="68" t="s">
        <v>18</v>
      </c>
      <c r="G28" s="67" t="s">
        <v>19</v>
      </c>
      <c r="H28" s="69" t="str">
        <f>IF(ISNUMBER(E28),   VLOOKUP(E28,refs!$F$8:$H$15,3,0),   "")</f>
        <v xml:space="preserve">   </v>
      </c>
      <c r="I28" s="70"/>
      <c r="J28" s="71"/>
    </row>
    <row r="29" spans="1:10" s="9" customFormat="1" ht="15" customHeight="1" x14ac:dyDescent="0.2">
      <c r="A29" s="13"/>
      <c r="C29" s="73">
        <v>21</v>
      </c>
      <c r="D29" s="74"/>
      <c r="E29" s="74"/>
      <c r="F29" s="74" t="s">
        <v>20</v>
      </c>
      <c r="G29" s="75">
        <v>0.625</v>
      </c>
      <c r="H29" s="76" t="s">
        <v>34</v>
      </c>
      <c r="I29" s="77"/>
      <c r="J29" s="78"/>
    </row>
    <row r="30" spans="1:10" s="9" customFormat="1" ht="15" customHeight="1" x14ac:dyDescent="0.2">
      <c r="A30" s="13"/>
      <c r="C30" s="73">
        <f>IF(D30=D28, C28, C28+1)</f>
        <v>21</v>
      </c>
      <c r="D30" s="74">
        <v>2</v>
      </c>
      <c r="E30" s="74">
        <v>2</v>
      </c>
      <c r="F30" s="74" t="s">
        <v>20</v>
      </c>
      <c r="G30" s="73" t="s">
        <v>8</v>
      </c>
      <c r="H30" s="76" t="str">
        <f>IF(ISNUMBER(E30),   VLOOKUP(E30,refs!$F$8:$H$15,3,0),   "")</f>
        <v>Cynthia / Élcio</v>
      </c>
      <c r="I30" s="77"/>
      <c r="J30" s="78"/>
    </row>
    <row r="31" spans="1:10" s="9" customFormat="1" ht="15" customHeight="1" x14ac:dyDescent="0.2">
      <c r="A31" s="13"/>
      <c r="C31" s="73">
        <f t="shared" ref="C31:C37" si="3">IF(D31=D30, C30, C30+1)</f>
        <v>22</v>
      </c>
      <c r="D31" s="74">
        <v>3</v>
      </c>
      <c r="E31" s="74">
        <v>3</v>
      </c>
      <c r="F31" s="74" t="s">
        <v>7</v>
      </c>
      <c r="G31" s="73" t="s">
        <v>8</v>
      </c>
      <c r="H31" s="76" t="str">
        <f>IF(ISNUMBER(E31),   VLOOKUP(E31,refs!$F$8:$H$15,3,0),   "")</f>
        <v>Maurilo / Bráulio</v>
      </c>
      <c r="I31" s="77"/>
      <c r="J31" s="78"/>
    </row>
    <row r="32" spans="1:10" s="9" customFormat="1" ht="15" customHeight="1" x14ac:dyDescent="0.2">
      <c r="A32" s="13"/>
      <c r="C32" s="73">
        <f t="shared" si="3"/>
        <v>23</v>
      </c>
      <c r="D32" s="74">
        <v>4</v>
      </c>
      <c r="E32" s="74">
        <v>4</v>
      </c>
      <c r="F32" s="74" t="s">
        <v>9</v>
      </c>
      <c r="G32" s="73" t="s">
        <v>8</v>
      </c>
      <c r="H32" s="76" t="str">
        <f>IF(ISNUMBER(E32),   VLOOKUP(E32,refs!$F$8:$H$15,3,0),   "")</f>
        <v>Aguinaldo / Dalva</v>
      </c>
      <c r="I32" s="77"/>
      <c r="J32" s="78"/>
    </row>
    <row r="33" spans="1:10" s="9" customFormat="1" ht="15" customHeight="1" x14ac:dyDescent="0.2">
      <c r="A33" s="13"/>
      <c r="C33" s="73">
        <f t="shared" si="3"/>
        <v>24</v>
      </c>
      <c r="D33" s="74">
        <v>5</v>
      </c>
      <c r="E33" s="74">
        <v>51</v>
      </c>
      <c r="F33" s="74" t="s">
        <v>11</v>
      </c>
      <c r="G33" s="73" t="s">
        <v>12</v>
      </c>
      <c r="H33" s="76" t="str">
        <f>IF(ISNUMBER(E33),   VLOOKUP(E33,refs!$F$8:$H$15,3,0),   "")</f>
        <v>Geralda / Pedro</v>
      </c>
      <c r="I33" s="77"/>
      <c r="J33" s="78"/>
    </row>
    <row r="34" spans="1:10" s="9" customFormat="1" ht="15" customHeight="1" x14ac:dyDescent="0.2">
      <c r="A34" s="13"/>
      <c r="C34" s="73">
        <f t="shared" si="3"/>
        <v>24</v>
      </c>
      <c r="D34" s="74">
        <v>5</v>
      </c>
      <c r="E34" s="74">
        <v>52</v>
      </c>
      <c r="F34" s="74" t="s">
        <v>11</v>
      </c>
      <c r="G34" s="73" t="s">
        <v>8</v>
      </c>
      <c r="H34" s="76" t="str">
        <f>IF(ISNUMBER(E34),   VLOOKUP(E34,refs!$F$8:$H$15,3,0),   "")</f>
        <v>Edércia / Sérgio</v>
      </c>
      <c r="I34" s="77"/>
      <c r="J34" s="78"/>
    </row>
    <row r="35" spans="1:10" s="9" customFormat="1" ht="15" customHeight="1" x14ac:dyDescent="0.2">
      <c r="A35" s="13"/>
      <c r="C35" s="73">
        <f t="shared" si="3"/>
        <v>25</v>
      </c>
      <c r="D35" s="74">
        <v>6</v>
      </c>
      <c r="E35" s="74">
        <v>6</v>
      </c>
      <c r="F35" s="74" t="s">
        <v>25</v>
      </c>
      <c r="G35" s="75">
        <v>0.83333333333333304</v>
      </c>
      <c r="H35" s="76" t="str">
        <f>IF(ISNUMBER(E35),   VLOOKUP(E35,refs!$F$8:$H$15,3,0),   "")</f>
        <v>Jô / Wanderley</v>
      </c>
      <c r="I35" s="77"/>
      <c r="J35" s="78"/>
    </row>
    <row r="36" spans="1:10" s="9" customFormat="1" ht="15" customHeight="1" x14ac:dyDescent="0.2">
      <c r="A36" s="13"/>
      <c r="C36" s="67">
        <f t="shared" si="3"/>
        <v>26</v>
      </c>
      <c r="D36" s="68">
        <v>7</v>
      </c>
      <c r="E36" s="68">
        <v>7</v>
      </c>
      <c r="F36" s="68" t="s">
        <v>15</v>
      </c>
      <c r="G36" s="79">
        <v>0.64583333333333304</v>
      </c>
      <c r="H36" s="69" t="str">
        <f>IF(ISNUMBER(E36),   VLOOKUP(E36,refs!$F$8:$H$15,3,0),   "")</f>
        <v>M. Aurélio / Neura</v>
      </c>
      <c r="I36" s="70"/>
      <c r="J36" s="71"/>
    </row>
    <row r="37" spans="1:10" s="9" customFormat="1" ht="15" customHeight="1" x14ac:dyDescent="0.2">
      <c r="A37" s="13"/>
      <c r="C37" s="67">
        <f t="shared" si="3"/>
        <v>27</v>
      </c>
      <c r="D37" s="68">
        <v>1</v>
      </c>
      <c r="E37" s="68">
        <v>1</v>
      </c>
      <c r="F37" s="68" t="s">
        <v>18</v>
      </c>
      <c r="G37" s="67"/>
      <c r="H37" s="69" t="str">
        <f>IF(ISNUMBER(E37),   VLOOKUP(E37,refs!$F$8:$H$15,3,0),   "")</f>
        <v xml:space="preserve">   </v>
      </c>
      <c r="I37" s="70"/>
      <c r="J37" s="71"/>
    </row>
    <row r="38" spans="1:10" s="9" customFormat="1" ht="15" customHeight="1" x14ac:dyDescent="0.2">
      <c r="A38" s="13"/>
      <c r="C38" s="67">
        <v>28</v>
      </c>
      <c r="D38" s="68"/>
      <c r="E38" s="68"/>
      <c r="F38" s="68" t="s">
        <v>20</v>
      </c>
      <c r="G38" s="79">
        <v>0.625</v>
      </c>
      <c r="H38" s="69" t="s">
        <v>34</v>
      </c>
      <c r="I38" s="70"/>
      <c r="J38" s="71"/>
    </row>
    <row r="39" spans="1:10" s="9" customFormat="1" ht="15" customHeight="1" x14ac:dyDescent="0.2">
      <c r="A39" s="13"/>
      <c r="C39" s="67">
        <f>IF(D39=D37, C37, C37+1)</f>
        <v>28</v>
      </c>
      <c r="D39" s="68">
        <v>2</v>
      </c>
      <c r="E39" s="68">
        <v>2</v>
      </c>
      <c r="F39" s="68" t="s">
        <v>20</v>
      </c>
      <c r="G39" s="67" t="s">
        <v>8</v>
      </c>
      <c r="H39" s="69" t="str">
        <f>IF(ISNUMBER(E39),   VLOOKUP(E39,refs!$F$8:$H$15,3,0),   "")</f>
        <v>Cynthia / Élcio</v>
      </c>
      <c r="I39" s="70"/>
      <c r="J39" s="71"/>
    </row>
    <row r="40" spans="1:10" s="9" customFormat="1" ht="15" customHeight="1" x14ac:dyDescent="0.2">
      <c r="A40" s="13"/>
      <c r="C40" s="67">
        <f>IF(D40=D39, C39, C39+1)</f>
        <v>29</v>
      </c>
      <c r="D40" s="68">
        <v>3</v>
      </c>
      <c r="E40" s="68">
        <v>3</v>
      </c>
      <c r="F40" s="68" t="s">
        <v>7</v>
      </c>
      <c r="G40" s="67" t="s">
        <v>8</v>
      </c>
      <c r="H40" s="69" t="str">
        <f>IF(ISNUMBER(E40),   VLOOKUP(E40,refs!$F$8:$H$15,3,0),   "")</f>
        <v>Maurilo / Bráulio</v>
      </c>
      <c r="I40" s="70"/>
      <c r="J40" s="71"/>
    </row>
    <row r="41" spans="1:10" s="9" customFormat="1" ht="15" customHeight="1" x14ac:dyDescent="0.2">
      <c r="A41" s="13"/>
      <c r="C41" s="67">
        <f>IF(D41=D40, C40, C40+1)</f>
        <v>30</v>
      </c>
      <c r="D41" s="68">
        <v>4</v>
      </c>
      <c r="E41" s="68">
        <v>4</v>
      </c>
      <c r="F41" s="68" t="s">
        <v>9</v>
      </c>
      <c r="G41" s="67" t="s">
        <v>8</v>
      </c>
      <c r="H41" s="69" t="str">
        <f>IF(ISNUMBER(E41),   VLOOKUP(E41,refs!$F$8:$H$15,3,0),   "")</f>
        <v>Aguinaldo / Dalva</v>
      </c>
      <c r="I41" s="70"/>
      <c r="J41" s="71"/>
    </row>
    <row r="42" spans="1:10" ht="15" customHeight="1" x14ac:dyDescent="0.2">
      <c r="C42" s="67">
        <f>IF(D42=D41, C41, C41+1)</f>
        <v>31</v>
      </c>
      <c r="D42" s="68">
        <v>5</v>
      </c>
      <c r="E42" s="68">
        <v>51</v>
      </c>
      <c r="F42" s="68" t="s">
        <v>11</v>
      </c>
      <c r="G42" s="67" t="s">
        <v>12</v>
      </c>
      <c r="H42" s="69" t="str">
        <f>IF(ISNUMBER(E42),   VLOOKUP(E42,refs!$F$8:$H$15,3,0),   "")</f>
        <v>Geralda / Pedro</v>
      </c>
      <c r="I42" s="70"/>
      <c r="J42" s="71"/>
    </row>
    <row r="43" spans="1:10" ht="15" customHeight="1" x14ac:dyDescent="0.2">
      <c r="C43" s="67">
        <f>IF(D43=D42, C42, C42+1)</f>
        <v>31</v>
      </c>
      <c r="D43" s="68">
        <v>5</v>
      </c>
      <c r="E43" s="68">
        <v>52</v>
      </c>
      <c r="F43" s="68" t="s">
        <v>11</v>
      </c>
      <c r="G43" s="67" t="s">
        <v>8</v>
      </c>
      <c r="H43" s="69" t="str">
        <f>IF(ISNUMBER(E43),   VLOOKUP(E43,refs!$F$8:$H$15,3,0),   "")</f>
        <v>Edércia / Sérgio</v>
      </c>
      <c r="I43" s="70"/>
      <c r="J43" s="71"/>
    </row>
    <row r="44" spans="1:10" ht="17" customHeight="1" x14ac:dyDescent="0.2"/>
  </sheetData>
  <mergeCells count="2">
    <mergeCell ref="C2:J2"/>
    <mergeCell ref="C3:D3"/>
  </mergeCells>
  <conditionalFormatting sqref="D36:E36 G36 D30:G35 J8:J36 I9:I36 C30:C37 I4:J5 I37:J43 C4:H10 C12:H19 C21:H28 H30:H37 C39:H43">
    <cfRule type="expression" dxfId="167" priority="2">
      <formula>$F4="sáb"</formula>
    </cfRule>
    <cfRule type="expression" dxfId="166" priority="3">
      <formula>$F4="dom"</formula>
    </cfRule>
  </conditionalFormatting>
  <conditionalFormatting sqref="J7">
    <cfRule type="expression" dxfId="165" priority="4">
      <formula>$F6="sáb"</formula>
    </cfRule>
    <cfRule type="expression" dxfId="164" priority="5">
      <formula>$F6="dom"</formula>
    </cfRule>
  </conditionalFormatting>
  <conditionalFormatting sqref="D37:E37 G37">
    <cfRule type="expression" dxfId="163" priority="6">
      <formula>$F37="sáb"</formula>
    </cfRule>
    <cfRule type="expression" dxfId="162" priority="7">
      <formula>$F37="dom"</formula>
    </cfRule>
  </conditionalFormatting>
  <conditionalFormatting sqref="F36:F37">
    <cfRule type="expression" dxfId="161" priority="8">
      <formula>$F36="sáb"</formula>
    </cfRule>
    <cfRule type="expression" dxfId="160" priority="9">
      <formula>$F36="dom"</formula>
    </cfRule>
  </conditionalFormatting>
  <conditionalFormatting sqref="C30:C37">
    <cfRule type="expression" dxfId="159" priority="10">
      <formula>$F30="sáb"</formula>
    </cfRule>
    <cfRule type="expression" dxfId="158" priority="11">
      <formula>$F30="dom"</formula>
    </cfRule>
  </conditionalFormatting>
  <conditionalFormatting sqref="J6">
    <cfRule type="expression" dxfId="157" priority="12">
      <formula>$F5="sáb"</formula>
    </cfRule>
    <cfRule type="expression" dxfId="156" priority="13">
      <formula>$F5="dom"</formula>
    </cfRule>
  </conditionalFormatting>
  <conditionalFormatting sqref="C11:H11">
    <cfRule type="expression" dxfId="155" priority="14">
      <formula>$F11="sáb"</formula>
    </cfRule>
    <cfRule type="expression" dxfId="154" priority="15">
      <formula>$F11="dom"</formula>
    </cfRule>
  </conditionalFormatting>
  <conditionalFormatting sqref="C20:H20">
    <cfRule type="expression" dxfId="153" priority="16">
      <formula>$F20="sáb"</formula>
    </cfRule>
    <cfRule type="expression" dxfId="152" priority="17">
      <formula>$F20="dom"</formula>
    </cfRule>
  </conditionalFormatting>
  <conditionalFormatting sqref="C29:H29">
    <cfRule type="expression" dxfId="151" priority="18">
      <formula>$F29="sáb"</formula>
    </cfRule>
    <cfRule type="expression" dxfId="150" priority="19">
      <formula>$F29="dom"</formula>
    </cfRule>
  </conditionalFormatting>
  <conditionalFormatting sqref="C38:H38">
    <cfRule type="expression" dxfId="149" priority="20">
      <formula>$F38="sáb"</formula>
    </cfRule>
    <cfRule type="expression" dxfId="148" priority="21">
      <formula>$F38="dom"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6"/>
  <sheetViews>
    <sheetView showGridLines="0" workbookViewId="0">
      <selection activeCell="I5" sqref="I5:J46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11</v>
      </c>
      <c r="C2" s="202" t="s">
        <v>41</v>
      </c>
      <c r="D2" s="202"/>
      <c r="E2" s="202"/>
      <c r="F2" s="202"/>
      <c r="G2" s="202"/>
      <c r="H2" s="202"/>
      <c r="I2" s="202"/>
      <c r="J2" s="202"/>
    </row>
    <row r="3" spans="1:10" ht="42.75" customHeight="1" x14ac:dyDescent="0.2">
      <c r="C3" s="202" t="s">
        <v>1</v>
      </c>
      <c r="D3" s="202"/>
      <c r="E3" s="202"/>
      <c r="F3" s="202"/>
      <c r="G3" s="202"/>
      <c r="H3" s="202"/>
      <c r="I3" s="202"/>
      <c r="J3" s="202"/>
    </row>
    <row r="4" spans="1:10" s="9" customFormat="1" ht="15.75" customHeight="1" x14ac:dyDescent="0.2">
      <c r="C4" s="195" t="s">
        <v>2</v>
      </c>
      <c r="D4" s="195"/>
      <c r="E4" s="46"/>
      <c r="F4" s="46"/>
      <c r="G4" s="47" t="s">
        <v>3</v>
      </c>
      <c r="H4" s="46" t="s">
        <v>4</v>
      </c>
      <c r="I4" s="48" t="s">
        <v>5</v>
      </c>
      <c r="J4" s="46" t="s">
        <v>6</v>
      </c>
    </row>
    <row r="5" spans="1:10" s="9" customFormat="1" ht="15.75" customHeight="1" x14ac:dyDescent="0.2">
      <c r="A5" s="13"/>
      <c r="C5" s="128">
        <v>1</v>
      </c>
      <c r="D5" s="128">
        <v>6</v>
      </c>
      <c r="E5" s="128">
        <v>6</v>
      </c>
      <c r="F5" s="128" t="s">
        <v>13</v>
      </c>
      <c r="G5" s="128" t="s">
        <v>8</v>
      </c>
      <c r="H5" s="129" t="str">
        <f>IF(ISNUMBER(E5),   VLOOKUP(E5,refs!$F$8:$H$15,3,0),   "")</f>
        <v>Jô / Wanderley</v>
      </c>
      <c r="I5" s="130"/>
      <c r="J5" s="131"/>
    </row>
    <row r="6" spans="1:10" s="9" customFormat="1" ht="15.75" customHeight="1" x14ac:dyDescent="0.2">
      <c r="A6" s="13"/>
      <c r="C6" s="132">
        <f>IF(D6=D5, C5, C5+1)</f>
        <v>2</v>
      </c>
      <c r="D6" s="132">
        <v>7</v>
      </c>
      <c r="E6" s="132">
        <v>7</v>
      </c>
      <c r="F6" s="132" t="s">
        <v>15</v>
      </c>
      <c r="G6" s="132" t="s">
        <v>16</v>
      </c>
      <c r="H6" s="133" t="str">
        <f>IF(ISNUMBER(E6),   VLOOKUP(E6,refs!$F$8:$H$15,3,0),   "")</f>
        <v>M. Aurélio / Neura</v>
      </c>
      <c r="I6" s="134"/>
      <c r="J6" s="135"/>
    </row>
    <row r="7" spans="1:10" s="9" customFormat="1" ht="15.75" customHeight="1" x14ac:dyDescent="0.2">
      <c r="A7" s="13"/>
      <c r="C7" s="132">
        <f>IF(D7=D6, C6, C6+1)</f>
        <v>3</v>
      </c>
      <c r="D7" s="132">
        <v>1</v>
      </c>
      <c r="E7" s="132">
        <v>1</v>
      </c>
      <c r="F7" s="132" t="s">
        <v>18</v>
      </c>
      <c r="G7" s="132" t="s">
        <v>19</v>
      </c>
      <c r="H7" s="133" t="str">
        <f>IF(ISNUMBER(E7),   VLOOKUP(E7,refs!$F$8:$H$15,3,0),   "")</f>
        <v xml:space="preserve">   </v>
      </c>
      <c r="I7" s="134"/>
      <c r="J7" s="135"/>
    </row>
    <row r="8" spans="1:10" s="9" customFormat="1" ht="15.75" customHeight="1" x14ac:dyDescent="0.2">
      <c r="A8" s="13"/>
      <c r="C8" s="128">
        <v>4</v>
      </c>
      <c r="D8" s="128"/>
      <c r="E8" s="128"/>
      <c r="F8" s="128" t="s">
        <v>20</v>
      </c>
      <c r="G8" s="136">
        <v>0.625</v>
      </c>
      <c r="H8" s="129" t="s">
        <v>34</v>
      </c>
      <c r="I8" s="137"/>
      <c r="J8" s="131"/>
    </row>
    <row r="9" spans="1:10" s="9" customFormat="1" ht="15.75" customHeight="1" x14ac:dyDescent="0.2">
      <c r="A9" s="13"/>
      <c r="C9" s="128">
        <f>IF(D9=D7, C7, C7+1)</f>
        <v>4</v>
      </c>
      <c r="D9" s="128">
        <v>2</v>
      </c>
      <c r="E9" s="128">
        <v>2</v>
      </c>
      <c r="F9" s="128" t="s">
        <v>20</v>
      </c>
      <c r="G9" s="128" t="s">
        <v>8</v>
      </c>
      <c r="H9" s="129" t="str">
        <f>IF(ISNUMBER(E9),   VLOOKUP(E9,refs!$F$8:$H$15,3,0),   "")</f>
        <v>Cynthia / Élcio</v>
      </c>
      <c r="I9" s="137"/>
      <c r="J9" s="131"/>
    </row>
    <row r="10" spans="1:10" s="9" customFormat="1" ht="15.75" customHeight="1" x14ac:dyDescent="0.2">
      <c r="A10" s="13"/>
      <c r="C10" s="128">
        <f t="shared" ref="C10:C17" si="0">IF(D10=D9, C9, C9+1)</f>
        <v>5</v>
      </c>
      <c r="D10" s="128">
        <v>3</v>
      </c>
      <c r="E10" s="128">
        <v>3</v>
      </c>
      <c r="F10" s="128" t="s">
        <v>7</v>
      </c>
      <c r="G10" s="128" t="s">
        <v>8</v>
      </c>
      <c r="H10" s="129" t="str">
        <f>IF(ISNUMBER(E10),   VLOOKUP(E10,refs!$F$8:$H$15,3,0),   "")</f>
        <v>Maurilo / Bráulio</v>
      </c>
      <c r="I10" s="137"/>
      <c r="J10" s="131"/>
    </row>
    <row r="11" spans="1:10" s="9" customFormat="1" ht="15.75" customHeight="1" x14ac:dyDescent="0.2">
      <c r="A11" s="13"/>
      <c r="C11" s="128">
        <f t="shared" si="0"/>
        <v>6</v>
      </c>
      <c r="D11" s="128">
        <v>4</v>
      </c>
      <c r="E11" s="128">
        <v>4</v>
      </c>
      <c r="F11" s="128" t="s">
        <v>9</v>
      </c>
      <c r="G11" s="128" t="s">
        <v>8</v>
      </c>
      <c r="H11" s="129" t="str">
        <f>IF(ISNUMBER(E11),   VLOOKUP(E11,refs!$F$8:$H$15,3,0),   "")</f>
        <v>Aguinaldo / Dalva</v>
      </c>
      <c r="I11" s="137"/>
      <c r="J11" s="131"/>
    </row>
    <row r="12" spans="1:10" s="9" customFormat="1" ht="15.75" customHeight="1" thickTop="1" thickBot="1" x14ac:dyDescent="0.25">
      <c r="A12" s="13"/>
      <c r="C12" s="128">
        <f t="shared" si="0"/>
        <v>7</v>
      </c>
      <c r="D12" s="128">
        <v>5</v>
      </c>
      <c r="E12" s="128">
        <v>51</v>
      </c>
      <c r="F12" s="128" t="s">
        <v>11</v>
      </c>
      <c r="G12" s="128" t="s">
        <v>12</v>
      </c>
      <c r="H12" s="129" t="str">
        <f>IF(ISNUMBER(E12),   VLOOKUP(E12,refs!$F$8:$H$15,3,0),   "")</f>
        <v>Geralda / Pedro</v>
      </c>
      <c r="I12" s="137"/>
      <c r="J12" s="131"/>
    </row>
    <row r="13" spans="1:10" s="9" customFormat="1" ht="15.75" customHeight="1" thickTop="1" thickBot="1" x14ac:dyDescent="0.25">
      <c r="A13" s="13"/>
      <c r="C13" s="128">
        <f>IF(D13=D12, C12, C12+1)</f>
        <v>7</v>
      </c>
      <c r="D13" s="128">
        <v>5</v>
      </c>
      <c r="E13" s="128">
        <v>52</v>
      </c>
      <c r="F13" s="128" t="s">
        <v>11</v>
      </c>
      <c r="G13" s="128" t="s">
        <v>8</v>
      </c>
      <c r="H13" s="129" t="str">
        <f>IF(ISNUMBER(E13),   VLOOKUP(E13,refs!$F$8:$H$15,3,0),   "")</f>
        <v>Edércia / Sérgio</v>
      </c>
      <c r="I13" s="137"/>
      <c r="J13" s="131"/>
    </row>
    <row r="14" spans="1:10" s="9" customFormat="1" ht="15.75" customHeight="1" thickTop="1" thickBot="1" x14ac:dyDescent="0.25">
      <c r="A14" s="13"/>
      <c r="C14" s="128">
        <v>8</v>
      </c>
      <c r="D14" s="128"/>
      <c r="E14" s="128"/>
      <c r="F14" s="128" t="s">
        <v>13</v>
      </c>
      <c r="G14" s="136">
        <v>0.625</v>
      </c>
      <c r="H14" s="129" t="s">
        <v>66</v>
      </c>
      <c r="I14" s="137"/>
      <c r="J14" s="131"/>
    </row>
    <row r="15" spans="1:10" s="9" customFormat="1" ht="15.75" customHeight="1" thickTop="1" thickBot="1" x14ac:dyDescent="0.25">
      <c r="A15" s="13"/>
      <c r="C15" s="128">
        <f>IF(D15=D13, C13, C13+1)</f>
        <v>8</v>
      </c>
      <c r="D15" s="128">
        <v>6</v>
      </c>
      <c r="E15" s="128">
        <v>6</v>
      </c>
      <c r="F15" s="128" t="s">
        <v>13</v>
      </c>
      <c r="G15" s="128" t="s">
        <v>8</v>
      </c>
      <c r="H15" s="129" t="str">
        <f>IF(ISNUMBER(E15),   VLOOKUP(E15,refs!$F$8:$H$15,3,0),   "")</f>
        <v>Jô / Wanderley</v>
      </c>
      <c r="I15" s="137"/>
      <c r="J15" s="131"/>
    </row>
    <row r="16" spans="1:10" s="9" customFormat="1" ht="15.75" customHeight="1" thickTop="1" thickBot="1" x14ac:dyDescent="0.25">
      <c r="A16" s="13"/>
      <c r="C16" s="132">
        <f>IF(D16=D15, C15, C15+1)</f>
        <v>9</v>
      </c>
      <c r="D16" s="132">
        <v>7</v>
      </c>
      <c r="E16" s="132">
        <v>7</v>
      </c>
      <c r="F16" s="132" t="s">
        <v>15</v>
      </c>
      <c r="G16" s="132" t="s">
        <v>16</v>
      </c>
      <c r="H16" s="133" t="str">
        <f>IF(ISNUMBER(E16),   VLOOKUP(E16,refs!$F$8:$H$15,3,0),   "")</f>
        <v>M. Aurélio / Neura</v>
      </c>
      <c r="I16" s="134"/>
      <c r="J16" s="135"/>
    </row>
    <row r="17" spans="1:10" s="9" customFormat="1" ht="15.75" customHeight="1" x14ac:dyDescent="0.2">
      <c r="A17" s="13"/>
      <c r="C17" s="132">
        <f t="shared" si="0"/>
        <v>10</v>
      </c>
      <c r="D17" s="132">
        <v>1</v>
      </c>
      <c r="E17" s="132">
        <v>1</v>
      </c>
      <c r="F17" s="132" t="s">
        <v>18</v>
      </c>
      <c r="G17" s="132" t="s">
        <v>19</v>
      </c>
      <c r="H17" s="133" t="str">
        <f>IF(ISNUMBER(E17),   VLOOKUP(E17,refs!$F$8:$H$15,3,0),   "")</f>
        <v xml:space="preserve">   </v>
      </c>
      <c r="I17" s="134"/>
      <c r="J17" s="135"/>
    </row>
    <row r="18" spans="1:10" s="9" customFormat="1" ht="15.75" customHeight="1" x14ac:dyDescent="0.2">
      <c r="A18" s="13"/>
      <c r="C18" s="128">
        <v>11</v>
      </c>
      <c r="D18" s="128"/>
      <c r="E18" s="128"/>
      <c r="F18" s="128" t="s">
        <v>20</v>
      </c>
      <c r="G18" s="136">
        <v>0.625</v>
      </c>
      <c r="H18" s="129" t="s">
        <v>34</v>
      </c>
      <c r="I18" s="137"/>
      <c r="J18" s="131"/>
    </row>
    <row r="19" spans="1:10" s="9" customFormat="1" ht="15.75" customHeight="1" x14ac:dyDescent="0.2">
      <c r="A19" s="13"/>
      <c r="C19" s="128">
        <f>IF(D19=D17, C17, C17+1)</f>
        <v>11</v>
      </c>
      <c r="D19" s="128">
        <v>2</v>
      </c>
      <c r="E19" s="128">
        <v>2</v>
      </c>
      <c r="F19" s="128" t="s">
        <v>20</v>
      </c>
      <c r="G19" s="128" t="s">
        <v>8</v>
      </c>
      <c r="H19" s="129" t="str">
        <f>IF(ISNUMBER(E19),   VLOOKUP(E19,refs!$F$8:$H$15,3,0),   "")</f>
        <v>Cynthia / Élcio</v>
      </c>
      <c r="I19" s="137"/>
      <c r="J19" s="131"/>
    </row>
    <row r="20" spans="1:10" s="9" customFormat="1" ht="15.75" customHeight="1" x14ac:dyDescent="0.2">
      <c r="A20" s="13"/>
      <c r="C20" s="128">
        <f t="shared" ref="C20:C27" si="1">IF(D20=D19, C19, C19+1)</f>
        <v>12</v>
      </c>
      <c r="D20" s="128">
        <v>3</v>
      </c>
      <c r="E20" s="128">
        <v>3</v>
      </c>
      <c r="F20" s="128" t="s">
        <v>7</v>
      </c>
      <c r="G20" s="128" t="s">
        <v>8</v>
      </c>
      <c r="H20" s="129" t="str">
        <f>IF(ISNUMBER(E20),   VLOOKUP(E20,refs!$F$8:$H$15,3,0),   "")</f>
        <v>Maurilo / Bráulio</v>
      </c>
      <c r="I20" s="137"/>
      <c r="J20" s="131"/>
    </row>
    <row r="21" spans="1:10" s="9" customFormat="1" ht="15.75" customHeight="1" x14ac:dyDescent="0.2">
      <c r="A21" s="13"/>
      <c r="C21" s="128">
        <f t="shared" si="1"/>
        <v>13</v>
      </c>
      <c r="D21" s="128">
        <v>4</v>
      </c>
      <c r="E21" s="128">
        <v>4</v>
      </c>
      <c r="F21" s="128" t="s">
        <v>9</v>
      </c>
      <c r="G21" s="128" t="s">
        <v>8</v>
      </c>
      <c r="H21" s="129" t="str">
        <f>IF(ISNUMBER(E21),   VLOOKUP(E21,refs!$F$8:$H$15,3,0),   "")</f>
        <v>Aguinaldo / Dalva</v>
      </c>
      <c r="I21" s="137"/>
      <c r="J21" s="131"/>
    </row>
    <row r="22" spans="1:10" s="9" customFormat="1" ht="15.75" customHeight="1" x14ac:dyDescent="0.2">
      <c r="A22" s="13"/>
      <c r="C22" s="128">
        <f t="shared" si="1"/>
        <v>14</v>
      </c>
      <c r="D22" s="128">
        <v>5</v>
      </c>
      <c r="E22" s="128">
        <v>51</v>
      </c>
      <c r="F22" s="128" t="s">
        <v>11</v>
      </c>
      <c r="G22" s="128" t="s">
        <v>12</v>
      </c>
      <c r="H22" s="129" t="str">
        <f>IF(ISNUMBER(E22),   VLOOKUP(E22,refs!$F$8:$H$15,3,0),   "")</f>
        <v>Geralda / Pedro</v>
      </c>
      <c r="I22" s="137"/>
      <c r="J22" s="131"/>
    </row>
    <row r="23" spans="1:10" s="9" customFormat="1" ht="15.75" customHeight="1" thickTop="1" thickBot="1" x14ac:dyDescent="0.25">
      <c r="A23" s="13"/>
      <c r="C23" s="128">
        <f t="shared" si="1"/>
        <v>14</v>
      </c>
      <c r="D23" s="128">
        <v>5</v>
      </c>
      <c r="E23" s="128">
        <v>52</v>
      </c>
      <c r="F23" s="128" t="s">
        <v>11</v>
      </c>
      <c r="G23" s="128" t="s">
        <v>8</v>
      </c>
      <c r="H23" s="129" t="str">
        <f>IF(ISNUMBER(E23),   VLOOKUP(E23,refs!$F$8:$H$15,3,0),   "")</f>
        <v>Edércia / Sérgio</v>
      </c>
      <c r="I23" s="137"/>
      <c r="J23" s="131"/>
    </row>
    <row r="24" spans="1:10" s="9" customFormat="1" ht="15.75" customHeight="1" thickTop="1" thickBot="1" x14ac:dyDescent="0.25">
      <c r="A24" s="13"/>
      <c r="C24" s="128">
        <v>15</v>
      </c>
      <c r="D24" s="128"/>
      <c r="E24" s="128"/>
      <c r="F24" s="128" t="s">
        <v>13</v>
      </c>
      <c r="G24" s="136">
        <v>0.625</v>
      </c>
      <c r="H24" s="129" t="s">
        <v>66</v>
      </c>
      <c r="I24" s="137"/>
      <c r="J24" s="131"/>
    </row>
    <row r="25" spans="1:10" s="9" customFormat="1" ht="15.75" customHeight="1" thickTop="1" thickBot="1" x14ac:dyDescent="0.25">
      <c r="A25" s="13"/>
      <c r="C25" s="128">
        <f>IF(D25=D23, C23, C23+1)</f>
        <v>15</v>
      </c>
      <c r="D25" s="128">
        <v>6</v>
      </c>
      <c r="E25" s="128">
        <v>6</v>
      </c>
      <c r="F25" s="128" t="s">
        <v>13</v>
      </c>
      <c r="G25" s="128" t="s">
        <v>8</v>
      </c>
      <c r="H25" s="129" t="str">
        <f>IF(ISNUMBER(E25),   VLOOKUP(E25,refs!$F$8:$H$15,3,0),   "")</f>
        <v>Jô / Wanderley</v>
      </c>
      <c r="I25" s="137"/>
      <c r="J25" s="131"/>
    </row>
    <row r="26" spans="1:10" s="9" customFormat="1" ht="15.75" customHeight="1" thickTop="1" thickBot="1" x14ac:dyDescent="0.25">
      <c r="A26" s="13"/>
      <c r="C26" s="132">
        <f>IF(D26=D25, C25, C25+1)</f>
        <v>16</v>
      </c>
      <c r="D26" s="132">
        <v>7</v>
      </c>
      <c r="E26" s="132">
        <v>7</v>
      </c>
      <c r="F26" s="132" t="s">
        <v>15</v>
      </c>
      <c r="G26" s="132" t="s">
        <v>16</v>
      </c>
      <c r="H26" s="133" t="str">
        <f>IF(ISNUMBER(E26),   VLOOKUP(E26,refs!$F$8:$H$15,3,0),   "")</f>
        <v>M. Aurélio / Neura</v>
      </c>
      <c r="I26" s="134"/>
      <c r="J26" s="135"/>
    </row>
    <row r="27" spans="1:10" s="9" customFormat="1" ht="15.75" customHeight="1" x14ac:dyDescent="0.2">
      <c r="A27" s="13"/>
      <c r="C27" s="132">
        <f t="shared" si="1"/>
        <v>17</v>
      </c>
      <c r="D27" s="132">
        <v>1</v>
      </c>
      <c r="E27" s="132">
        <v>1</v>
      </c>
      <c r="F27" s="132" t="s">
        <v>18</v>
      </c>
      <c r="G27" s="132" t="s">
        <v>19</v>
      </c>
      <c r="H27" s="133" t="str">
        <f>IF(ISNUMBER(E27),   VLOOKUP(E27,refs!$F$8:$H$15,3,0),   "")</f>
        <v xml:space="preserve">   </v>
      </c>
      <c r="I27" s="134"/>
      <c r="J27" s="135"/>
    </row>
    <row r="28" spans="1:10" s="9" customFormat="1" ht="15.75" customHeight="1" x14ac:dyDescent="0.2">
      <c r="A28" s="13"/>
      <c r="C28" s="138">
        <v>18</v>
      </c>
      <c r="D28" s="138"/>
      <c r="E28" s="138"/>
      <c r="F28" s="138" t="s">
        <v>20</v>
      </c>
      <c r="G28" s="139">
        <v>0.625</v>
      </c>
      <c r="H28" s="140" t="s">
        <v>34</v>
      </c>
      <c r="I28" s="141"/>
      <c r="J28" s="142"/>
    </row>
    <row r="29" spans="1:10" s="9" customFormat="1" ht="15.75" customHeight="1" x14ac:dyDescent="0.2">
      <c r="A29" s="13"/>
      <c r="C29" s="138">
        <f>IF(D29=D27, C27, C27+1)</f>
        <v>18</v>
      </c>
      <c r="D29" s="138">
        <v>2</v>
      </c>
      <c r="E29" s="138">
        <v>2</v>
      </c>
      <c r="F29" s="138" t="s">
        <v>20</v>
      </c>
      <c r="G29" s="138" t="s">
        <v>8</v>
      </c>
      <c r="H29" s="140" t="str">
        <f>IF(ISNUMBER(E29),   VLOOKUP(E29,refs!$F$8:$H$15,3,0),   "")</f>
        <v>Cynthia / Élcio</v>
      </c>
      <c r="I29" s="141"/>
      <c r="J29" s="142"/>
    </row>
    <row r="30" spans="1:10" s="9" customFormat="1" ht="15.75" customHeight="1" x14ac:dyDescent="0.2">
      <c r="A30" s="13"/>
      <c r="C30" s="138">
        <f t="shared" ref="C30:C37" si="2">IF(D30=D29, C29, C29+1)</f>
        <v>19</v>
      </c>
      <c r="D30" s="138">
        <v>3</v>
      </c>
      <c r="E30" s="138">
        <v>3</v>
      </c>
      <c r="F30" s="138" t="s">
        <v>7</v>
      </c>
      <c r="G30" s="138" t="s">
        <v>8</v>
      </c>
      <c r="H30" s="140" t="str">
        <f>IF(ISNUMBER(E30),   VLOOKUP(E30,refs!$F$8:$H$15,3,0),   "")</f>
        <v>Maurilo / Bráulio</v>
      </c>
      <c r="I30" s="141"/>
      <c r="J30" s="142"/>
    </row>
    <row r="31" spans="1:10" s="9" customFormat="1" ht="15.75" customHeight="1" x14ac:dyDescent="0.2">
      <c r="A31" s="13"/>
      <c r="C31" s="138">
        <f t="shared" si="2"/>
        <v>20</v>
      </c>
      <c r="D31" s="138">
        <v>4</v>
      </c>
      <c r="E31" s="138">
        <v>4</v>
      </c>
      <c r="F31" s="138" t="s">
        <v>9</v>
      </c>
      <c r="G31" s="138" t="s">
        <v>8</v>
      </c>
      <c r="H31" s="140" t="str">
        <f>IF(ISNUMBER(E31),   VLOOKUP(E31,refs!$F$8:$H$15,3,0),   "")</f>
        <v>Aguinaldo / Dalva</v>
      </c>
      <c r="I31" s="141"/>
      <c r="J31" s="142"/>
    </row>
    <row r="32" spans="1:10" s="9" customFormat="1" ht="15.75" customHeight="1" x14ac:dyDescent="0.2">
      <c r="A32" s="13"/>
      <c r="C32" s="138">
        <f t="shared" si="2"/>
        <v>21</v>
      </c>
      <c r="D32" s="138">
        <v>5</v>
      </c>
      <c r="E32" s="138">
        <v>51</v>
      </c>
      <c r="F32" s="138" t="s">
        <v>11</v>
      </c>
      <c r="G32" s="138" t="s">
        <v>12</v>
      </c>
      <c r="H32" s="140" t="str">
        <f>IF(ISNUMBER(E32),   VLOOKUP(E32,refs!$F$8:$H$15,3,0),   "")</f>
        <v>Geralda / Pedro</v>
      </c>
      <c r="I32" s="141"/>
      <c r="J32" s="142"/>
    </row>
    <row r="33" spans="1:10" s="9" customFormat="1" ht="15.75" customHeight="1" thickTop="1" thickBot="1" x14ac:dyDescent="0.25">
      <c r="A33" s="13"/>
      <c r="C33" s="138">
        <f t="shared" si="2"/>
        <v>21</v>
      </c>
      <c r="D33" s="138">
        <v>5</v>
      </c>
      <c r="E33" s="138">
        <v>52</v>
      </c>
      <c r="F33" s="138" t="s">
        <v>11</v>
      </c>
      <c r="G33" s="138" t="s">
        <v>8</v>
      </c>
      <c r="H33" s="140" t="str">
        <f>IF(ISNUMBER(E33),   VLOOKUP(E33,refs!$F$8:$H$15,3,0),   "")</f>
        <v>Edércia / Sérgio</v>
      </c>
      <c r="I33" s="141"/>
      <c r="J33" s="142"/>
    </row>
    <row r="34" spans="1:10" s="9" customFormat="1" ht="15.75" customHeight="1" thickTop="1" thickBot="1" x14ac:dyDescent="0.25">
      <c r="A34" s="13"/>
      <c r="C34" s="138">
        <v>22</v>
      </c>
      <c r="D34" s="138"/>
      <c r="E34" s="138"/>
      <c r="F34" s="138" t="s">
        <v>13</v>
      </c>
      <c r="G34" s="139">
        <v>0.625</v>
      </c>
      <c r="H34" s="140" t="s">
        <v>66</v>
      </c>
      <c r="I34" s="141"/>
      <c r="J34" s="142"/>
    </row>
    <row r="35" spans="1:10" s="9" customFormat="1" ht="15.75" customHeight="1" thickTop="1" thickBot="1" x14ac:dyDescent="0.25">
      <c r="A35" s="13"/>
      <c r="C35" s="138">
        <f>IF(D35=D33, C33, C33+1)</f>
        <v>22</v>
      </c>
      <c r="D35" s="138">
        <v>6</v>
      </c>
      <c r="E35" s="138">
        <v>6</v>
      </c>
      <c r="F35" s="138" t="s">
        <v>25</v>
      </c>
      <c r="G35" s="139">
        <v>0.83333333333333304</v>
      </c>
      <c r="H35" s="140" t="str">
        <f>IF(ISNUMBER(E35),   VLOOKUP(E35,refs!$F$8:$H$15,3,0),   "")</f>
        <v>Jô / Wanderley</v>
      </c>
      <c r="I35" s="141"/>
      <c r="J35" s="142"/>
    </row>
    <row r="36" spans="1:10" s="9" customFormat="1" ht="15.75" customHeight="1" thickTop="1" thickBot="1" x14ac:dyDescent="0.25">
      <c r="A36" s="13"/>
      <c r="C36" s="132">
        <f>IF(D36=D35, C35, C35+1)</f>
        <v>23</v>
      </c>
      <c r="D36" s="132">
        <v>7</v>
      </c>
      <c r="E36" s="132">
        <v>7</v>
      </c>
      <c r="F36" s="132" t="s">
        <v>15</v>
      </c>
      <c r="G36" s="143">
        <v>0.64583333333333304</v>
      </c>
      <c r="H36" s="133" t="str">
        <f>IF(ISNUMBER(E36),   VLOOKUP(E36,refs!$F$8:$H$15,3,0),   "")</f>
        <v>M. Aurélio / Neura</v>
      </c>
      <c r="I36" s="134"/>
      <c r="J36" s="135"/>
    </row>
    <row r="37" spans="1:10" s="9" customFormat="1" ht="15.75" customHeight="1" x14ac:dyDescent="0.2">
      <c r="A37" s="13"/>
      <c r="C37" s="132">
        <f t="shared" si="2"/>
        <v>24</v>
      </c>
      <c r="D37" s="132">
        <v>1</v>
      </c>
      <c r="E37" s="132">
        <v>1</v>
      </c>
      <c r="F37" s="132" t="s">
        <v>18</v>
      </c>
      <c r="G37" s="132"/>
      <c r="H37" s="133" t="str">
        <f>IF(ISNUMBER(E37),   VLOOKUP(E37,refs!$F$8:$H$15,3,0),   "")</f>
        <v xml:space="preserve">   </v>
      </c>
      <c r="I37" s="134"/>
      <c r="J37" s="135"/>
    </row>
    <row r="38" spans="1:10" s="9" customFormat="1" ht="15.75" customHeight="1" x14ac:dyDescent="0.2">
      <c r="A38" s="13"/>
      <c r="C38" s="128">
        <v>25</v>
      </c>
      <c r="D38" s="128"/>
      <c r="E38" s="128"/>
      <c r="F38" s="128" t="s">
        <v>20</v>
      </c>
      <c r="G38" s="136">
        <v>0.625</v>
      </c>
      <c r="H38" s="129" t="s">
        <v>34</v>
      </c>
      <c r="I38" s="137"/>
      <c r="J38" s="131"/>
    </row>
    <row r="39" spans="1:10" s="9" customFormat="1" ht="15.75" customHeight="1" x14ac:dyDescent="0.2">
      <c r="A39" s="13"/>
      <c r="C39" s="128">
        <f>IF(D39=D37, C37, C37+1)</f>
        <v>25</v>
      </c>
      <c r="D39" s="128">
        <v>2</v>
      </c>
      <c r="E39" s="128">
        <v>2</v>
      </c>
      <c r="F39" s="128" t="s">
        <v>20</v>
      </c>
      <c r="G39" s="128" t="s">
        <v>8</v>
      </c>
      <c r="H39" s="129" t="str">
        <f>IF(ISNUMBER(E39),   VLOOKUP(E39,refs!$F$8:$H$15,3,0),   "")</f>
        <v>Cynthia / Élcio</v>
      </c>
      <c r="I39" s="137"/>
      <c r="J39" s="131"/>
    </row>
    <row r="40" spans="1:10" s="9" customFormat="1" ht="15.75" customHeight="1" x14ac:dyDescent="0.2">
      <c r="A40" s="13"/>
      <c r="C40" s="128">
        <f t="shared" ref="C40:C43" si="3">IF(D40=D39, C39, C39+1)</f>
        <v>26</v>
      </c>
      <c r="D40" s="128">
        <v>3</v>
      </c>
      <c r="E40" s="128">
        <v>3</v>
      </c>
      <c r="F40" s="128" t="s">
        <v>7</v>
      </c>
      <c r="G40" s="128" t="s">
        <v>8</v>
      </c>
      <c r="H40" s="129" t="str">
        <f>IF(ISNUMBER(E40),   VLOOKUP(E40,refs!$F$8:$H$15,3,0),   "")</f>
        <v>Maurilo / Bráulio</v>
      </c>
      <c r="I40" s="137"/>
      <c r="J40" s="131"/>
    </row>
    <row r="41" spans="1:10" s="9" customFormat="1" ht="15.75" customHeight="1" x14ac:dyDescent="0.2">
      <c r="A41" s="13"/>
      <c r="C41" s="128">
        <f t="shared" si="3"/>
        <v>27</v>
      </c>
      <c r="D41" s="128">
        <v>4</v>
      </c>
      <c r="E41" s="128">
        <v>4</v>
      </c>
      <c r="F41" s="128" t="s">
        <v>9</v>
      </c>
      <c r="G41" s="128" t="s">
        <v>8</v>
      </c>
      <c r="H41" s="129" t="str">
        <f>IF(ISNUMBER(E41),   VLOOKUP(E41,refs!$F$8:$H$15,3,0),   "")</f>
        <v>Aguinaldo / Dalva</v>
      </c>
      <c r="I41" s="137"/>
      <c r="J41" s="131"/>
    </row>
    <row r="42" spans="1:10" ht="16" x14ac:dyDescent="0.2">
      <c r="C42" s="128">
        <f t="shared" si="3"/>
        <v>28</v>
      </c>
      <c r="D42" s="128">
        <v>5</v>
      </c>
      <c r="E42" s="128">
        <v>51</v>
      </c>
      <c r="F42" s="128" t="s">
        <v>11</v>
      </c>
      <c r="G42" s="128" t="s">
        <v>12</v>
      </c>
      <c r="H42" s="129" t="str">
        <f>IF(ISNUMBER(E42),   VLOOKUP(E42,refs!$F$8:$H$15,3,0),   "")</f>
        <v>Geralda / Pedro</v>
      </c>
      <c r="I42" s="137"/>
      <c r="J42" s="131"/>
    </row>
    <row r="43" spans="1:10" ht="18" thickTop="1" thickBot="1" x14ac:dyDescent="0.25">
      <c r="C43" s="128">
        <f t="shared" si="3"/>
        <v>28</v>
      </c>
      <c r="D43" s="128">
        <v>5</v>
      </c>
      <c r="E43" s="128">
        <v>52</v>
      </c>
      <c r="F43" s="128" t="s">
        <v>11</v>
      </c>
      <c r="G43" s="128" t="s">
        <v>8</v>
      </c>
      <c r="H43" s="129" t="str">
        <f>IF(ISNUMBER(E43),   VLOOKUP(E43,refs!$F$8:$H$15,3,0),   "")</f>
        <v>Edércia / Sérgio</v>
      </c>
      <c r="I43" s="137"/>
      <c r="J43" s="131"/>
    </row>
    <row r="44" spans="1:10" ht="18" thickTop="1" thickBot="1" x14ac:dyDescent="0.25">
      <c r="A44" s="9"/>
      <c r="B44" s="9"/>
      <c r="C44" s="128">
        <v>29</v>
      </c>
      <c r="D44" s="128"/>
      <c r="E44" s="128"/>
      <c r="F44" s="128" t="s">
        <v>13</v>
      </c>
      <c r="G44" s="136">
        <v>0.625</v>
      </c>
      <c r="H44" s="129" t="s">
        <v>66</v>
      </c>
      <c r="I44" s="137"/>
      <c r="J44" s="131"/>
    </row>
    <row r="45" spans="1:10" ht="18" thickTop="1" thickBot="1" x14ac:dyDescent="0.25">
      <c r="C45" s="128">
        <f>IF(D45=D43, C43, C43+1)</f>
        <v>29</v>
      </c>
      <c r="D45" s="128">
        <v>6</v>
      </c>
      <c r="E45" s="128">
        <v>6</v>
      </c>
      <c r="F45" s="128" t="s">
        <v>25</v>
      </c>
      <c r="G45" s="136">
        <v>0.83333333333333304</v>
      </c>
      <c r="H45" s="129" t="str">
        <f>IF(ISNUMBER(E45),   VLOOKUP(E45,refs!$F$8:$H$15,3,0),   "")</f>
        <v>Jô / Wanderley</v>
      </c>
      <c r="I45" s="137"/>
      <c r="J45" s="131"/>
    </row>
    <row r="46" spans="1:10" ht="18" thickTop="1" thickBot="1" x14ac:dyDescent="0.25">
      <c r="C46" s="14">
        <f>IF(D46=D45, C45, C45+1)</f>
        <v>30</v>
      </c>
      <c r="D46" s="15">
        <v>7</v>
      </c>
      <c r="E46" s="15">
        <v>7</v>
      </c>
      <c r="F46" s="15" t="s">
        <v>15</v>
      </c>
      <c r="G46" s="19">
        <v>0.64583333333333304</v>
      </c>
      <c r="H46" s="16" t="str">
        <f>IF(ISNUMBER(E46),   VLOOKUP(E46,refs!$F$8:$H$15,3,0),   "")</f>
        <v>M. Aurélio / Neura</v>
      </c>
      <c r="I46" s="17"/>
      <c r="J46" s="18"/>
    </row>
  </sheetData>
  <mergeCells count="3">
    <mergeCell ref="C2:J2"/>
    <mergeCell ref="C3:J3"/>
    <mergeCell ref="C4:D4"/>
  </mergeCells>
  <conditionalFormatting sqref="D36:E36 G36 J5:J7 I6:I7 C5:H7 C8:E8 C18:E18 I18:J18 I28:J28 C28:E28 I38:J38 C9:J17 D29:J33 H39:J43 C29:C45 C46:F46 C19:J27 H45:J46 H35:J37 D35:G35 D34:E34">
    <cfRule type="expression" dxfId="147" priority="10">
      <formula>$F5="sáb"</formula>
    </cfRule>
    <cfRule type="expression" dxfId="146" priority="11">
      <formula>$F5="dom"</formula>
    </cfRule>
  </conditionalFormatting>
  <conditionalFormatting sqref="D37:E38 G37">
    <cfRule type="expression" dxfId="145" priority="12">
      <formula>$F37="sáb"</formula>
    </cfRule>
    <cfRule type="expression" dxfId="144" priority="13">
      <formula>$F37="dom"</formula>
    </cfRule>
  </conditionalFormatting>
  <conditionalFormatting sqref="F36:F37">
    <cfRule type="expression" dxfId="143" priority="14">
      <formula>$F36="sáb"</formula>
    </cfRule>
    <cfRule type="expression" dxfId="142" priority="15">
      <formula>$F36="dom"</formula>
    </cfRule>
  </conditionalFormatting>
  <conditionalFormatting sqref="G46 D39:G43 D45:G45 D44:E44">
    <cfRule type="expression" dxfId="141" priority="18">
      <formula>$F39="sáb"</formula>
    </cfRule>
    <cfRule type="expression" dxfId="140" priority="19">
      <formula>$F39="dom"</formula>
    </cfRule>
  </conditionalFormatting>
  <conditionalFormatting sqref="I8:J8">
    <cfRule type="expression" dxfId="139" priority="20">
      <formula>$F8="sáb"</formula>
    </cfRule>
    <cfRule type="expression" dxfId="138" priority="21">
      <formula>$F8="dom"</formula>
    </cfRule>
  </conditionalFormatting>
  <conditionalFormatting sqref="F8:H8">
    <cfRule type="expression" dxfId="137" priority="22">
      <formula>$F8="sáb"</formula>
    </cfRule>
    <cfRule type="expression" dxfId="136" priority="23">
      <formula>$F8="dom"</formula>
    </cfRule>
  </conditionalFormatting>
  <conditionalFormatting sqref="F18:H18">
    <cfRule type="expression" dxfId="135" priority="24">
      <formula>$F18="sáb"</formula>
    </cfRule>
    <cfRule type="expression" dxfId="134" priority="25">
      <formula>$F18="dom"</formula>
    </cfRule>
  </conditionalFormatting>
  <conditionalFormatting sqref="F28:H28">
    <cfRule type="expression" dxfId="133" priority="26">
      <formula>$F28="sáb"</formula>
    </cfRule>
    <cfRule type="expression" dxfId="132" priority="27">
      <formula>$F28="dom"</formula>
    </cfRule>
  </conditionalFormatting>
  <conditionalFormatting sqref="F38:H38">
    <cfRule type="expression" dxfId="131" priority="28">
      <formula>$F38="sáb"</formula>
    </cfRule>
    <cfRule type="expression" dxfId="130" priority="29">
      <formula>$F38="dom"</formula>
    </cfRule>
  </conditionalFormatting>
  <conditionalFormatting sqref="F44:J44">
    <cfRule type="expression" dxfId="129" priority="5">
      <formula>$F44="sáb"</formula>
    </cfRule>
    <cfRule type="expression" dxfId="128" priority="6">
      <formula>$F44="dom"</formula>
    </cfRule>
  </conditionalFormatting>
  <conditionalFormatting sqref="F34:J34">
    <cfRule type="expression" dxfId="127" priority="1">
      <formula>$F34="sáb"</formula>
    </cfRule>
    <cfRule type="expression" dxfId="126" priority="2">
      <formula>$F34="dom"</formula>
    </cfRule>
  </conditionalFormatting>
  <printOptions horizontalCentered="1"/>
  <pageMargins left="0" right="0" top="0" bottom="0" header="0" footer="0"/>
  <pageSetup paperSize="9" scale="76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B3:L15"/>
  <sheetViews>
    <sheetView showGridLines="0" workbookViewId="0">
      <selection activeCell="H13" sqref="H13"/>
    </sheetView>
  </sheetViews>
  <sheetFormatPr baseColWidth="10" defaultColWidth="8.83203125" defaultRowHeight="13" x14ac:dyDescent="0.15"/>
  <cols>
    <col min="1" max="2" width="8.6640625" customWidth="1"/>
    <col min="3" max="3" width="11.83203125" customWidth="1"/>
    <col min="4" max="4" width="7" customWidth="1"/>
    <col min="5" max="5" width="8.6640625" customWidth="1"/>
    <col min="6" max="7" width="9.1640625" style="86" customWidth="1"/>
    <col min="8" max="8" width="20.33203125" customWidth="1"/>
    <col min="9" max="1025" width="8.6640625" customWidth="1"/>
  </cols>
  <sheetData>
    <row r="3" spans="2:12" x14ac:dyDescent="0.15">
      <c r="B3" s="87"/>
      <c r="K3" s="88" t="s">
        <v>42</v>
      </c>
      <c r="L3" s="88" t="s">
        <v>43</v>
      </c>
    </row>
    <row r="4" spans="2:12" x14ac:dyDescent="0.15">
      <c r="B4" s="89">
        <v>1</v>
      </c>
      <c r="C4" s="90" t="s">
        <v>44</v>
      </c>
      <c r="D4" s="90">
        <v>31</v>
      </c>
    </row>
    <row r="5" spans="2:12" x14ac:dyDescent="0.15">
      <c r="B5" s="89">
        <v>2</v>
      </c>
      <c r="C5" s="90" t="s">
        <v>45</v>
      </c>
      <c r="D5" s="90">
        <v>28</v>
      </c>
    </row>
    <row r="6" spans="2:12" x14ac:dyDescent="0.15">
      <c r="B6" s="89">
        <v>3</v>
      </c>
      <c r="C6" s="90" t="s">
        <v>46</v>
      </c>
      <c r="D6" s="90">
        <v>31</v>
      </c>
      <c r="F6" s="203" t="s">
        <v>47</v>
      </c>
      <c r="G6" s="203"/>
      <c r="H6" s="203"/>
    </row>
    <row r="7" spans="2:12" x14ac:dyDescent="0.15">
      <c r="B7" s="89">
        <v>4</v>
      </c>
      <c r="C7" s="90" t="s">
        <v>48</v>
      </c>
      <c r="D7" s="90">
        <v>30</v>
      </c>
      <c r="F7" s="91" t="s">
        <v>2</v>
      </c>
      <c r="G7" s="91" t="s">
        <v>3</v>
      </c>
      <c r="H7" s="91" t="s">
        <v>49</v>
      </c>
    </row>
    <row r="8" spans="2:12" x14ac:dyDescent="0.15">
      <c r="B8" s="89">
        <v>5</v>
      </c>
      <c r="C8" s="90" t="s">
        <v>50</v>
      </c>
      <c r="D8" s="90">
        <v>31</v>
      </c>
      <c r="F8" s="92">
        <v>2</v>
      </c>
      <c r="G8" s="93" t="s">
        <v>8</v>
      </c>
      <c r="H8" s="93" t="s">
        <v>51</v>
      </c>
    </row>
    <row r="9" spans="2:12" x14ac:dyDescent="0.15">
      <c r="B9" s="89">
        <v>6</v>
      </c>
      <c r="C9" s="90" t="s">
        <v>52</v>
      </c>
      <c r="D9" s="90">
        <v>30</v>
      </c>
      <c r="F9" s="92">
        <v>3</v>
      </c>
      <c r="G9" s="93" t="s">
        <v>8</v>
      </c>
      <c r="H9" s="93" t="s">
        <v>53</v>
      </c>
    </row>
    <row r="10" spans="2:12" x14ac:dyDescent="0.15">
      <c r="B10" s="89">
        <v>7</v>
      </c>
      <c r="C10" s="90" t="s">
        <v>54</v>
      </c>
      <c r="D10" s="90">
        <v>31</v>
      </c>
      <c r="F10" s="92">
        <v>4</v>
      </c>
      <c r="G10" s="93" t="s">
        <v>8</v>
      </c>
      <c r="H10" s="93" t="s">
        <v>55</v>
      </c>
    </row>
    <row r="11" spans="2:12" x14ac:dyDescent="0.15">
      <c r="B11" s="89">
        <v>8</v>
      </c>
      <c r="C11" s="90" t="s">
        <v>56</v>
      </c>
      <c r="D11" s="90">
        <v>31</v>
      </c>
      <c r="F11" s="94">
        <v>51</v>
      </c>
      <c r="G11" s="95" t="s">
        <v>12</v>
      </c>
      <c r="H11" s="95" t="s">
        <v>57</v>
      </c>
    </row>
    <row r="12" spans="2:12" x14ac:dyDescent="0.15">
      <c r="B12" s="89">
        <v>9</v>
      </c>
      <c r="C12" s="90" t="s">
        <v>58</v>
      </c>
      <c r="D12" s="90">
        <v>30</v>
      </c>
      <c r="F12" s="94">
        <v>52</v>
      </c>
      <c r="G12" s="95" t="s">
        <v>8</v>
      </c>
      <c r="H12" s="95" t="s">
        <v>59</v>
      </c>
    </row>
    <row r="13" spans="2:12" x14ac:dyDescent="0.15">
      <c r="B13" s="89">
        <v>10</v>
      </c>
      <c r="C13" s="90" t="s">
        <v>60</v>
      </c>
      <c r="D13" s="90">
        <v>31</v>
      </c>
      <c r="F13" s="92">
        <v>6</v>
      </c>
      <c r="G13" s="93" t="s">
        <v>8</v>
      </c>
      <c r="H13" s="93" t="s">
        <v>61</v>
      </c>
    </row>
    <row r="14" spans="2:12" x14ac:dyDescent="0.15">
      <c r="B14" s="89">
        <v>11</v>
      </c>
      <c r="C14" s="90" t="s">
        <v>41</v>
      </c>
      <c r="D14" s="90">
        <v>30</v>
      </c>
      <c r="F14" s="92">
        <v>7</v>
      </c>
      <c r="G14" s="93" t="s">
        <v>16</v>
      </c>
      <c r="H14" s="93" t="s">
        <v>62</v>
      </c>
    </row>
    <row r="15" spans="2:12" x14ac:dyDescent="0.15">
      <c r="B15" s="89">
        <v>12</v>
      </c>
      <c r="C15" s="90" t="s">
        <v>63</v>
      </c>
      <c r="D15" s="90">
        <v>31</v>
      </c>
      <c r="F15" s="96">
        <v>1</v>
      </c>
      <c r="G15" s="96" t="s">
        <v>19</v>
      </c>
      <c r="H15" s="96" t="s">
        <v>64</v>
      </c>
    </row>
  </sheetData>
  <mergeCells count="1">
    <mergeCell ref="F6:H6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J39"/>
  <sheetViews>
    <sheetView showGridLines="0" workbookViewId="0">
      <selection activeCell="H11" sqref="H11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2</v>
      </c>
      <c r="E5" s="84">
        <v>2</v>
      </c>
      <c r="F5" s="84" t="s">
        <v>20</v>
      </c>
      <c r="G5" s="83" t="s">
        <v>8</v>
      </c>
      <c r="H5" s="20" t="str">
        <f>IF(ISNUMBER(E5),   VLOOKUP(E5,refs!$F$8:$H$15,3,0),   "")</f>
        <v>Cynthia / Élcio</v>
      </c>
      <c r="I5" s="38"/>
      <c r="J5" s="39"/>
    </row>
    <row r="6" spans="1:10" s="9" customFormat="1" ht="15.75" customHeight="1" x14ac:dyDescent="0.2">
      <c r="A6" s="13"/>
      <c r="C6" s="83">
        <f t="shared" ref="C6:C39" si="0">IF(D6=D5, C5, C5+1)</f>
        <v>2</v>
      </c>
      <c r="D6" s="84">
        <v>3</v>
      </c>
      <c r="E6" s="84">
        <v>3</v>
      </c>
      <c r="F6" s="84" t="s">
        <v>7</v>
      </c>
      <c r="G6" s="83" t="s">
        <v>8</v>
      </c>
      <c r="H6" s="20" t="str">
        <f>IF(ISNUMBER(E6),   VLOOKUP(E6,refs!$F$8:$H$15,3,0),   "")</f>
        <v>Maurilo / Bráulio</v>
      </c>
      <c r="I6" s="38"/>
      <c r="J6" s="39"/>
    </row>
    <row r="7" spans="1:10" s="9" customFormat="1" ht="15.75" customHeight="1" x14ac:dyDescent="0.2">
      <c r="A7" s="13"/>
      <c r="C7" s="83">
        <f t="shared" si="0"/>
        <v>3</v>
      </c>
      <c r="D7" s="84">
        <v>4</v>
      </c>
      <c r="E7" s="84">
        <v>4</v>
      </c>
      <c r="F7" s="84" t="s">
        <v>9</v>
      </c>
      <c r="G7" s="83" t="s">
        <v>8</v>
      </c>
      <c r="H7" s="20" t="str">
        <f>IF(ISNUMBER(E7),   VLOOKUP(E7,refs!$F$8:$H$15,3,0),   "")</f>
        <v>Aguinaldo / Dalva</v>
      </c>
      <c r="I7" s="38"/>
      <c r="J7" s="39"/>
    </row>
    <row r="8" spans="1:10" s="9" customFormat="1" ht="15.75" customHeight="1" x14ac:dyDescent="0.2">
      <c r="A8" s="13"/>
      <c r="C8" s="83">
        <f t="shared" si="0"/>
        <v>4</v>
      </c>
      <c r="D8" s="84">
        <v>5</v>
      </c>
      <c r="E8" s="84">
        <v>51</v>
      </c>
      <c r="F8" s="84" t="s">
        <v>11</v>
      </c>
      <c r="G8" s="83" t="s">
        <v>12</v>
      </c>
      <c r="H8" s="20" t="str">
        <f>IF(ISNUMBER(E8),   VLOOKUP(E8,refs!$F$8:$H$15,3,0),   "")</f>
        <v>Geralda / Pedro</v>
      </c>
      <c r="I8" s="97"/>
      <c r="J8" s="39"/>
    </row>
    <row r="9" spans="1:10" s="9" customFormat="1" ht="15.75" customHeight="1" x14ac:dyDescent="0.2">
      <c r="A9" s="13"/>
      <c r="C9" s="83">
        <f t="shared" si="0"/>
        <v>4</v>
      </c>
      <c r="D9" s="84">
        <v>5</v>
      </c>
      <c r="E9" s="84">
        <v>52</v>
      </c>
      <c r="F9" s="84" t="s">
        <v>11</v>
      </c>
      <c r="G9" s="83" t="s">
        <v>8</v>
      </c>
      <c r="H9" s="20" t="str">
        <f>IF(ISNUMBER(E9),   VLOOKUP(E9,refs!$F$8:$H$15,3,0),   "")</f>
        <v>Edércia / Sérgio</v>
      </c>
      <c r="I9" s="38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6</v>
      </c>
      <c r="E10" s="84">
        <v>6</v>
      </c>
      <c r="F10" s="84" t="s">
        <v>13</v>
      </c>
      <c r="G10" s="83" t="s">
        <v>8</v>
      </c>
      <c r="H10" s="20" t="str">
        <f>IF(ISNUMBER(E10),   VLOOKUP(E10,refs!$F$8:$H$15,3,0),   "")</f>
        <v>Jô / Wanderley</v>
      </c>
      <c r="I10" s="97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7</v>
      </c>
      <c r="E11" s="84">
        <v>7</v>
      </c>
      <c r="F11" s="84" t="s">
        <v>15</v>
      </c>
      <c r="G11" s="83" t="s">
        <v>16</v>
      </c>
      <c r="H11" s="20" t="str">
        <f>IF(ISNUMBER(E11),   VLOOKUP(E11,refs!$F$8:$H$15,3,0),   "")</f>
        <v>M. Aurélio / Neura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1</v>
      </c>
      <c r="E12" s="84">
        <v>1</v>
      </c>
      <c r="F12" s="84" t="s">
        <v>18</v>
      </c>
      <c r="G12" s="83" t="s">
        <v>19</v>
      </c>
      <c r="H12" s="20" t="str">
        <f>IF(ISNUMBER(E12),   VLOOKUP(E12,refs!$F$8:$H$15,3,0),   "")</f>
        <v xml:space="preserve">   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2</v>
      </c>
      <c r="E13" s="84">
        <v>2</v>
      </c>
      <c r="F13" s="84" t="s">
        <v>20</v>
      </c>
      <c r="G13" s="83" t="s">
        <v>8</v>
      </c>
      <c r="H13" s="20" t="str">
        <f>IF(ISNUMBER(E13),   VLOOKUP(E13,refs!$F$8:$H$15,3,0),   "")</f>
        <v>Cynthia / Élcio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3</v>
      </c>
      <c r="E14" s="84">
        <v>3</v>
      </c>
      <c r="F14" s="84" t="s">
        <v>7</v>
      </c>
      <c r="G14" s="83" t="s">
        <v>8</v>
      </c>
      <c r="H14" s="20" t="str">
        <f>IF(ISNUMBER(E14),   VLOOKUP(E14,refs!$F$8:$H$15,3,0),   "")</f>
        <v>Maurilo / Bráulio</v>
      </c>
      <c r="I14" s="38"/>
      <c r="J14" s="39"/>
    </row>
    <row r="15" spans="1:10" s="9" customFormat="1" ht="15.75" customHeight="1" x14ac:dyDescent="0.2">
      <c r="A15" s="13"/>
      <c r="C15" s="83">
        <f t="shared" si="0"/>
        <v>10</v>
      </c>
      <c r="D15" s="84">
        <v>4</v>
      </c>
      <c r="E15" s="84">
        <v>4</v>
      </c>
      <c r="F15" s="84" t="s">
        <v>9</v>
      </c>
      <c r="G15" s="83" t="s">
        <v>8</v>
      </c>
      <c r="H15" s="20" t="str">
        <f>IF(ISNUMBER(E15),   VLOOKUP(E15,refs!$F$8:$H$15,3,0),   "")</f>
        <v>Aguinaldo / Dalva</v>
      </c>
      <c r="I15" s="38"/>
      <c r="J15" s="39"/>
    </row>
    <row r="16" spans="1:10" s="9" customFormat="1" ht="15.75" customHeight="1" x14ac:dyDescent="0.2">
      <c r="A16" s="13"/>
      <c r="C16" s="83">
        <f t="shared" si="0"/>
        <v>11</v>
      </c>
      <c r="D16" s="84">
        <v>5</v>
      </c>
      <c r="E16" s="84">
        <v>51</v>
      </c>
      <c r="F16" s="84" t="s">
        <v>11</v>
      </c>
      <c r="G16" s="83" t="s">
        <v>12</v>
      </c>
      <c r="H16" s="20" t="str">
        <f>IF(ISNUMBER(E16),   VLOOKUP(E16,refs!$F$8:$H$15,3,0),   "")</f>
        <v>Geralda / Pedro</v>
      </c>
      <c r="I16" s="38"/>
      <c r="J16" s="39"/>
    </row>
    <row r="17" spans="1:10" s="9" customFormat="1" ht="15.75" customHeight="1" x14ac:dyDescent="0.2">
      <c r="A17" s="13"/>
      <c r="C17" s="83">
        <f t="shared" si="0"/>
        <v>11</v>
      </c>
      <c r="D17" s="84">
        <v>5</v>
      </c>
      <c r="E17" s="84">
        <v>52</v>
      </c>
      <c r="F17" s="84" t="s">
        <v>11</v>
      </c>
      <c r="G17" s="83" t="s">
        <v>8</v>
      </c>
      <c r="H17" s="20" t="str">
        <f>IF(ISNUMBER(E17),   VLOOKUP(E17,refs!$F$8:$H$15,3,0),   "")</f>
        <v>Edércia / Sérgio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6</v>
      </c>
      <c r="E18" s="84">
        <v>6</v>
      </c>
      <c r="F18" s="84" t="s">
        <v>13</v>
      </c>
      <c r="G18" s="83" t="s">
        <v>8</v>
      </c>
      <c r="H18" s="20" t="str">
        <f>IF(ISNUMBER(E18),   VLOOKUP(E18,refs!$F$8:$H$15,3,0),   "")</f>
        <v>Jô / Wanderley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7</v>
      </c>
      <c r="E19" s="84">
        <v>7</v>
      </c>
      <c r="F19" s="84" t="s">
        <v>15</v>
      </c>
      <c r="G19" s="83" t="s">
        <v>16</v>
      </c>
      <c r="H19" s="20" t="str">
        <f>IF(ISNUMBER(E19),   VLOOKUP(E19,refs!$F$8:$H$15,3,0),   "")</f>
        <v>M. Aurélio / Neura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1</v>
      </c>
      <c r="E20" s="84">
        <v>1</v>
      </c>
      <c r="F20" s="84" t="s">
        <v>18</v>
      </c>
      <c r="G20" s="83" t="s">
        <v>19</v>
      </c>
      <c r="H20" s="20" t="str">
        <f>IF(ISNUMBER(E20),   VLOOKUP(E20,refs!$F$8:$H$15,3,0),   "")</f>
        <v xml:space="preserve">   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2</v>
      </c>
      <c r="E21" s="84">
        <v>2</v>
      </c>
      <c r="F21" s="84" t="s">
        <v>20</v>
      </c>
      <c r="G21" s="83" t="s">
        <v>8</v>
      </c>
      <c r="H21" s="20" t="str">
        <f>IF(ISNUMBER(E21),   VLOOKUP(E21,refs!$F$8:$H$15,3,0),   "")</f>
        <v>Cynthia / Élcio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3</v>
      </c>
      <c r="E22" s="84">
        <v>3</v>
      </c>
      <c r="F22" s="84" t="s">
        <v>7</v>
      </c>
      <c r="G22" s="83" t="s">
        <v>8</v>
      </c>
      <c r="H22" s="20" t="s">
        <v>65</v>
      </c>
      <c r="I22" s="38"/>
      <c r="J22" s="39"/>
    </row>
    <row r="23" spans="1:10" s="9" customFormat="1" ht="15.75" customHeight="1" x14ac:dyDescent="0.2">
      <c r="A23" s="13"/>
      <c r="C23" s="83">
        <f t="shared" si="0"/>
        <v>17</v>
      </c>
      <c r="D23" s="84">
        <v>4</v>
      </c>
      <c r="E23" s="84">
        <v>4</v>
      </c>
      <c r="F23" s="84" t="s">
        <v>9</v>
      </c>
      <c r="G23" s="83" t="s">
        <v>8</v>
      </c>
      <c r="H23" s="20" t="str">
        <f>IF(ISNUMBER(E23),   VLOOKUP(E23,refs!$F$8:$H$15,3,0),   "")</f>
        <v>Aguinaldo / Dalva</v>
      </c>
      <c r="I23" s="38"/>
      <c r="J23" s="39"/>
    </row>
    <row r="24" spans="1:10" s="9" customFormat="1" ht="15.75" customHeight="1" x14ac:dyDescent="0.2">
      <c r="A24" s="13"/>
      <c r="C24" s="83">
        <f t="shared" si="0"/>
        <v>18</v>
      </c>
      <c r="D24" s="84">
        <v>5</v>
      </c>
      <c r="E24" s="84">
        <v>51</v>
      </c>
      <c r="F24" s="84" t="s">
        <v>11</v>
      </c>
      <c r="G24" s="83" t="s">
        <v>12</v>
      </c>
      <c r="H24" s="20" t="str">
        <f>IF(ISNUMBER(E24),   VLOOKUP(E24,refs!$F$8:$H$15,3,0),   "")</f>
        <v>Geralda / Pedro</v>
      </c>
      <c r="I24" s="38"/>
      <c r="J24" s="39"/>
    </row>
    <row r="25" spans="1:10" s="9" customFormat="1" ht="15.75" customHeight="1" x14ac:dyDescent="0.2">
      <c r="A25" s="13"/>
      <c r="C25" s="83">
        <f t="shared" si="0"/>
        <v>18</v>
      </c>
      <c r="D25" s="84">
        <v>5</v>
      </c>
      <c r="E25" s="84">
        <v>52</v>
      </c>
      <c r="F25" s="84" t="s">
        <v>11</v>
      </c>
      <c r="G25" s="83" t="s">
        <v>8</v>
      </c>
      <c r="H25" s="20" t="str">
        <f>IF(ISNUMBER(E25),   VLOOKUP(E25,refs!$F$8:$H$15,3,0),   "")</f>
        <v>Edércia / Sérgio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6</v>
      </c>
      <c r="E26" s="84">
        <v>6</v>
      </c>
      <c r="F26" s="84" t="s">
        <v>13</v>
      </c>
      <c r="G26" s="83" t="s">
        <v>8</v>
      </c>
      <c r="H26" s="20" t="str">
        <f>IF(ISNUMBER(E26),   VLOOKUP(E26,refs!$F$8:$H$15,3,0),   "")</f>
        <v>Jô / Wanderley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7</v>
      </c>
      <c r="E27" s="84">
        <v>7</v>
      </c>
      <c r="F27" s="84" t="s">
        <v>15</v>
      </c>
      <c r="G27" s="83" t="s">
        <v>16</v>
      </c>
      <c r="H27" s="20" t="str">
        <f>IF(ISNUMBER(E27),   VLOOKUP(E27,refs!$F$8:$H$15,3,0),   "")</f>
        <v>M. Aurélio / Neura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1</v>
      </c>
      <c r="E28" s="84">
        <v>1</v>
      </c>
      <c r="F28" s="84" t="s">
        <v>18</v>
      </c>
      <c r="G28" s="83" t="s">
        <v>19</v>
      </c>
      <c r="H28" s="20" t="str">
        <f>IF(ISNUMBER(E28),   VLOOKUP(E28,refs!$F$8:$H$15,3,0),   "")</f>
        <v xml:space="preserve">   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2</v>
      </c>
      <c r="E29" s="84">
        <v>2</v>
      </c>
      <c r="F29" s="84" t="s">
        <v>20</v>
      </c>
      <c r="G29" s="83" t="s">
        <v>8</v>
      </c>
      <c r="H29" s="20" t="str">
        <f>IF(ISNUMBER(E29),   VLOOKUP(E29,refs!$F$8:$H$15,3,0),   "")</f>
        <v>Cynthia / Élcio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3</v>
      </c>
      <c r="E30" s="84">
        <v>3</v>
      </c>
      <c r="F30" s="84" t="s">
        <v>7</v>
      </c>
      <c r="G30" s="83" t="s">
        <v>8</v>
      </c>
      <c r="H30" s="20" t="str">
        <f>IF(ISNUMBER(E30),   VLOOKUP(E30,refs!$F$8:$H$15,3,0),   "")</f>
        <v>Maurilo / Bráulio</v>
      </c>
      <c r="I30" s="38"/>
      <c r="J30" s="39"/>
    </row>
    <row r="31" spans="1:10" s="9" customFormat="1" ht="15.75" customHeight="1" x14ac:dyDescent="0.2">
      <c r="A31" s="13"/>
      <c r="C31" s="83">
        <f t="shared" si="0"/>
        <v>24</v>
      </c>
      <c r="D31" s="84">
        <v>4</v>
      </c>
      <c r="E31" s="84">
        <v>4</v>
      </c>
      <c r="F31" s="84" t="s">
        <v>9</v>
      </c>
      <c r="G31" s="83" t="s">
        <v>8</v>
      </c>
      <c r="H31" s="20" t="str">
        <f>IF(ISNUMBER(E31),   VLOOKUP(E31,refs!$F$8:$H$15,3,0),   "")</f>
        <v>Aguinaldo / Dalva</v>
      </c>
      <c r="I31" s="38"/>
      <c r="J31" s="39"/>
    </row>
    <row r="32" spans="1:10" s="9" customFormat="1" ht="15.75" customHeight="1" x14ac:dyDescent="0.2">
      <c r="A32" s="13"/>
      <c r="C32" s="83">
        <f t="shared" si="0"/>
        <v>25</v>
      </c>
      <c r="D32" s="84">
        <v>5</v>
      </c>
      <c r="E32" s="84">
        <v>51</v>
      </c>
      <c r="F32" s="84" t="s">
        <v>11</v>
      </c>
      <c r="G32" s="83" t="s">
        <v>12</v>
      </c>
      <c r="H32" s="20" t="str">
        <f>IF(ISNUMBER(E32),   VLOOKUP(E32,refs!$F$8:$H$15,3,0),   "")</f>
        <v>Geralda / Pedro</v>
      </c>
      <c r="I32" s="38"/>
      <c r="J32" s="39"/>
    </row>
    <row r="33" spans="1:10" s="9" customFormat="1" ht="15.75" customHeight="1" x14ac:dyDescent="0.2">
      <c r="A33" s="13"/>
      <c r="C33" s="83">
        <f t="shared" si="0"/>
        <v>25</v>
      </c>
      <c r="D33" s="84">
        <v>5</v>
      </c>
      <c r="E33" s="84">
        <v>52</v>
      </c>
      <c r="F33" s="84" t="s">
        <v>11</v>
      </c>
      <c r="G33" s="83" t="s">
        <v>8</v>
      </c>
      <c r="H33" s="20" t="str">
        <f>IF(ISNUMBER(E33),   VLOOKUP(E33,refs!$F$8:$H$15,3,0),   "")</f>
        <v>Edércia / Sérgio</v>
      </c>
      <c r="I33" s="38"/>
      <c r="J33" s="39"/>
    </row>
    <row r="34" spans="1:10" s="9" customFormat="1" ht="15.75" customHeight="1" x14ac:dyDescent="0.2">
      <c r="A34" s="13"/>
      <c r="C34" s="83">
        <f t="shared" si="0"/>
        <v>26</v>
      </c>
      <c r="D34" s="84">
        <v>6</v>
      </c>
      <c r="E34" s="84">
        <v>6</v>
      </c>
      <c r="F34" s="84" t="s">
        <v>25</v>
      </c>
      <c r="G34" s="85">
        <v>0.83333333333333304</v>
      </c>
      <c r="H34" s="20" t="str">
        <f>IF(ISNUMBER(E34),   VLOOKUP(E34,refs!$F$8:$H$15,3,0),   "")</f>
        <v>Jô / Wanderley</v>
      </c>
      <c r="I34" s="38"/>
      <c r="J34" s="39"/>
    </row>
    <row r="35" spans="1:10" s="9" customFormat="1" ht="15.75" customHeight="1" x14ac:dyDescent="0.2">
      <c r="A35" s="13"/>
      <c r="C35" s="83">
        <f t="shared" si="0"/>
        <v>27</v>
      </c>
      <c r="D35" s="84">
        <v>7</v>
      </c>
      <c r="E35" s="84">
        <v>7</v>
      </c>
      <c r="F35" s="84" t="s">
        <v>15</v>
      </c>
      <c r="G35" s="85">
        <v>0.64583333333333304</v>
      </c>
      <c r="H35" s="20" t="str">
        <f>IF(ISNUMBER(E35),   VLOOKUP(E35,refs!$F$8:$H$15,3,0),   "")</f>
        <v>M. Aurélio / Neura</v>
      </c>
      <c r="I35" s="38"/>
      <c r="J35" s="39"/>
    </row>
    <row r="36" spans="1:10" s="9" customFormat="1" ht="15.75" customHeight="1" x14ac:dyDescent="0.2">
      <c r="A36" s="13"/>
      <c r="C36" s="83">
        <f t="shared" si="0"/>
        <v>28</v>
      </c>
      <c r="D36" s="84">
        <v>1</v>
      </c>
      <c r="E36" s="84">
        <v>1</v>
      </c>
      <c r="F36" s="84" t="s">
        <v>18</v>
      </c>
      <c r="G36" s="83"/>
      <c r="H36" s="20" t="str">
        <f>IF(ISNUMBER(E36),   VLOOKUP(E36,refs!$F$8:$H$15,3,0),   "")</f>
        <v xml:space="preserve">   </v>
      </c>
      <c r="I36" s="38"/>
      <c r="J36" s="39"/>
    </row>
    <row r="37" spans="1:10" s="9" customFormat="1" ht="15.75" customHeight="1" x14ac:dyDescent="0.2">
      <c r="A37" s="13"/>
      <c r="C37" s="83">
        <f t="shared" si="0"/>
        <v>29</v>
      </c>
      <c r="D37" s="84">
        <v>2</v>
      </c>
      <c r="E37" s="84">
        <v>2</v>
      </c>
      <c r="F37" s="84" t="s">
        <v>20</v>
      </c>
      <c r="G37" s="83" t="s">
        <v>8</v>
      </c>
      <c r="H37" s="20" t="str">
        <f>IF(ISNUMBER(E37),   VLOOKUP(E37,refs!$F$8:$H$15,3,0),   "")</f>
        <v>Cynthia / Élcio</v>
      </c>
      <c r="I37" s="38"/>
      <c r="J37" s="39"/>
    </row>
    <row r="38" spans="1:10" s="9" customFormat="1" ht="15.75" customHeight="1" x14ac:dyDescent="0.2">
      <c r="A38" s="13"/>
      <c r="C38" s="83">
        <f t="shared" si="0"/>
        <v>30</v>
      </c>
      <c r="D38" s="84">
        <v>3</v>
      </c>
      <c r="E38" s="84">
        <v>3</v>
      </c>
      <c r="F38" s="84" t="s">
        <v>7</v>
      </c>
      <c r="G38" s="83" t="s">
        <v>8</v>
      </c>
      <c r="H38" s="20" t="str">
        <f>IF(ISNUMBER(E38),   VLOOKUP(E38,refs!$F$8:$H$15,3,0),   "")</f>
        <v>Maurilo / Bráulio</v>
      </c>
      <c r="I38" s="38"/>
      <c r="J38" s="39"/>
    </row>
    <row r="39" spans="1:10" s="9" customFormat="1" ht="15.75" customHeight="1" x14ac:dyDescent="0.2">
      <c r="A39" s="13"/>
      <c r="C39" s="83">
        <f t="shared" si="0"/>
        <v>31</v>
      </c>
      <c r="D39" s="84">
        <v>4</v>
      </c>
      <c r="E39" s="84">
        <v>4</v>
      </c>
      <c r="F39" s="84" t="s">
        <v>9</v>
      </c>
      <c r="G39" s="83" t="s">
        <v>8</v>
      </c>
      <c r="H39" s="20" t="str">
        <f>IF(ISNUMBER(E39),   VLOOKUP(E39,refs!$F$8:$H$15,3,0),   "")</f>
        <v>Aguinaldo / Dalva</v>
      </c>
      <c r="I39" s="38"/>
      <c r="J39" s="39"/>
    </row>
  </sheetData>
  <mergeCells count="3">
    <mergeCell ref="C2:J2"/>
    <mergeCell ref="C3:J3"/>
    <mergeCell ref="C4:D4"/>
  </mergeCells>
  <conditionalFormatting sqref="D35:E35 G35 D29:G34 J10:J35 I11:I35 I5:J7 C5:G28 C5:C39 I36:J39 C37:G39 H5:H39">
    <cfRule type="expression" dxfId="125" priority="2">
      <formula>$F5="sáb"</formula>
    </cfRule>
    <cfRule type="expression" dxfId="124" priority="3">
      <formula>$F5="dom"</formula>
    </cfRule>
  </conditionalFormatting>
  <conditionalFormatting sqref="I9:J9">
    <cfRule type="expression" dxfId="123" priority="4">
      <formula>$F8="sáb"</formula>
    </cfRule>
    <cfRule type="expression" dxfId="122" priority="5">
      <formula>$F8="dom"</formula>
    </cfRule>
  </conditionalFormatting>
  <conditionalFormatting sqref="D36:E36 G36">
    <cfRule type="expression" dxfId="121" priority="6">
      <formula>$F36="sáb"</formula>
    </cfRule>
    <cfRule type="expression" dxfId="120" priority="7">
      <formula>$F36="dom"</formula>
    </cfRule>
  </conditionalFormatting>
  <conditionalFormatting sqref="F35:F36">
    <cfRule type="expression" dxfId="119" priority="8">
      <formula>$F35="sáb"</formula>
    </cfRule>
    <cfRule type="expression" dxfId="118" priority="9">
      <formula>$F35="dom"</formula>
    </cfRule>
  </conditionalFormatting>
  <conditionalFormatting sqref="C29:C36">
    <cfRule type="expression" dxfId="117" priority="10">
      <formula>$F29="sáb"</formula>
    </cfRule>
    <cfRule type="expression" dxfId="116" priority="11">
      <formula>$F29="dom"</formula>
    </cfRule>
  </conditionalFormatting>
  <conditionalFormatting sqref="J8">
    <cfRule type="expression" dxfId="115" priority="12">
      <formula>$F7="sáb"</formula>
    </cfRule>
    <cfRule type="expression" dxfId="114" priority="13">
      <formula>$F7="dom"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J40"/>
  <sheetViews>
    <sheetView showGridLines="0" topLeftCell="A25" workbookViewId="0">
      <selection activeCell="I46" sqref="I46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3</v>
      </c>
      <c r="E5" s="84">
        <v>3</v>
      </c>
      <c r="F5" s="84" t="s">
        <v>7</v>
      </c>
      <c r="G5" s="83" t="s">
        <v>8</v>
      </c>
      <c r="H5" s="20" t="str">
        <f>IF(ISNUMBER(E5),   VLOOKUP(E5,refs!$F$8:$H$15,3,0),   "")</f>
        <v>Maurilo / Bráulio</v>
      </c>
      <c r="I5" s="38"/>
      <c r="J5" s="39"/>
    </row>
    <row r="6" spans="1:10" s="9" customFormat="1" ht="15.75" customHeight="1" x14ac:dyDescent="0.2">
      <c r="A6" s="13"/>
      <c r="C6" s="83">
        <f t="shared" ref="C6:C40" si="0">IF(D6=D5, C5, C5+1)</f>
        <v>2</v>
      </c>
      <c r="D6" s="84">
        <v>4</v>
      </c>
      <c r="E6" s="84">
        <v>4</v>
      </c>
      <c r="F6" s="84" t="s">
        <v>9</v>
      </c>
      <c r="G6" s="83" t="s">
        <v>8</v>
      </c>
      <c r="H6" s="20" t="str">
        <f>IF(ISNUMBER(E6),   VLOOKUP(E6,refs!$F$8:$H$15,3,0),   "")</f>
        <v>Aguinaldo / Dalva</v>
      </c>
      <c r="I6" s="38"/>
      <c r="J6" s="39"/>
    </row>
    <row r="7" spans="1:10" s="9" customFormat="1" ht="15.75" customHeight="1" x14ac:dyDescent="0.2">
      <c r="A7" s="13"/>
      <c r="C7" s="83">
        <f t="shared" si="0"/>
        <v>3</v>
      </c>
      <c r="D7" s="84">
        <v>5</v>
      </c>
      <c r="E7" s="84">
        <v>51</v>
      </c>
      <c r="F7" s="84" t="s">
        <v>11</v>
      </c>
      <c r="G7" s="83" t="s">
        <v>12</v>
      </c>
      <c r="H7" s="20" t="str">
        <f>IF(ISNUMBER(E7),   VLOOKUP(E7,refs!$F$8:$H$15,3,0),   "")</f>
        <v>Geralda / Pedro</v>
      </c>
      <c r="I7" s="97"/>
      <c r="J7" s="39"/>
    </row>
    <row r="8" spans="1:10" s="9" customFormat="1" ht="15.75" customHeight="1" x14ac:dyDescent="0.2">
      <c r="A8" s="13"/>
      <c r="C8" s="83">
        <f t="shared" si="0"/>
        <v>3</v>
      </c>
      <c r="D8" s="84">
        <v>5</v>
      </c>
      <c r="E8" s="84">
        <v>52</v>
      </c>
      <c r="F8" s="84" t="s">
        <v>11</v>
      </c>
      <c r="G8" s="83" t="s">
        <v>8</v>
      </c>
      <c r="H8" s="20" t="str">
        <f>IF(ISNUMBER(E8),   VLOOKUP(E8,refs!$F$8:$H$15,3,0),   "")</f>
        <v>Edércia / Sérgio</v>
      </c>
      <c r="I8" s="38"/>
      <c r="J8" s="39"/>
    </row>
    <row r="9" spans="1:10" s="9" customFormat="1" ht="15.75" customHeight="1" x14ac:dyDescent="0.2">
      <c r="A9" s="13"/>
      <c r="C9" s="83">
        <f t="shared" si="0"/>
        <v>4</v>
      </c>
      <c r="D9" s="84">
        <v>6</v>
      </c>
      <c r="E9" s="84">
        <v>6</v>
      </c>
      <c r="F9" s="84" t="s">
        <v>13</v>
      </c>
      <c r="G9" s="83" t="s">
        <v>8</v>
      </c>
      <c r="H9" s="20" t="str">
        <f>IF(ISNUMBER(E9),   VLOOKUP(E9,refs!$F$8:$H$15,3,0),   "")</f>
        <v>Jô / Wanderley</v>
      </c>
      <c r="I9" s="97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7</v>
      </c>
      <c r="E10" s="84">
        <v>7</v>
      </c>
      <c r="F10" s="84" t="s">
        <v>15</v>
      </c>
      <c r="G10" s="83" t="s">
        <v>16</v>
      </c>
      <c r="H10" s="20" t="str">
        <f>IF(ISNUMBER(E10),   VLOOKUP(E10,refs!$F$8:$H$15,3,0),   "")</f>
        <v>M. Aurélio / Neura</v>
      </c>
      <c r="I10" s="38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1</v>
      </c>
      <c r="E11" s="84">
        <v>1</v>
      </c>
      <c r="F11" s="84" t="s">
        <v>18</v>
      </c>
      <c r="G11" s="83" t="s">
        <v>19</v>
      </c>
      <c r="H11" s="20" t="str">
        <f>IF(ISNUMBER(E11),   VLOOKUP(E11,refs!$F$8:$H$15,3,0),   "")</f>
        <v xml:space="preserve">   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2</v>
      </c>
      <c r="E12" s="84">
        <v>2</v>
      </c>
      <c r="F12" s="84" t="s">
        <v>20</v>
      </c>
      <c r="G12" s="83" t="s">
        <v>8</v>
      </c>
      <c r="H12" s="20" t="str">
        <f>IF(ISNUMBER(E12),   VLOOKUP(E12,refs!$F$8:$H$15,3,0),   "")</f>
        <v>Cynthia / Élcio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3</v>
      </c>
      <c r="E13" s="84">
        <v>3</v>
      </c>
      <c r="F13" s="84" t="s">
        <v>7</v>
      </c>
      <c r="G13" s="83" t="s">
        <v>8</v>
      </c>
      <c r="H13" s="20" t="str">
        <f>IF(ISNUMBER(E13),   VLOOKUP(E13,refs!$F$8:$H$15,3,0),   "")</f>
        <v>Maurilo / Bráulio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4</v>
      </c>
      <c r="E14" s="84">
        <v>4</v>
      </c>
      <c r="F14" s="84" t="s">
        <v>9</v>
      </c>
      <c r="G14" s="83" t="s">
        <v>8</v>
      </c>
      <c r="H14" s="20" t="str">
        <f>IF(ISNUMBER(E14),   VLOOKUP(E14,refs!$F$8:$H$15,3,0),   "")</f>
        <v>Aguinaldo / Dalva</v>
      </c>
      <c r="I14" s="38"/>
      <c r="J14" s="39"/>
    </row>
    <row r="15" spans="1:10" s="9" customFormat="1" ht="15.75" customHeight="1" x14ac:dyDescent="0.2">
      <c r="A15" s="13"/>
      <c r="C15" s="83">
        <f t="shared" si="0"/>
        <v>10</v>
      </c>
      <c r="D15" s="84">
        <v>5</v>
      </c>
      <c r="E15" s="84">
        <v>51</v>
      </c>
      <c r="F15" s="84" t="s">
        <v>11</v>
      </c>
      <c r="G15" s="83" t="s">
        <v>12</v>
      </c>
      <c r="H15" s="20" t="str">
        <f>IF(ISNUMBER(E15),   VLOOKUP(E15,refs!$F$8:$H$15,3,0),   "")</f>
        <v>Geralda / Pedro</v>
      </c>
      <c r="I15" s="38"/>
      <c r="J15" s="39"/>
    </row>
    <row r="16" spans="1:10" s="9" customFormat="1" ht="15.75" customHeight="1" x14ac:dyDescent="0.2">
      <c r="A16" s="13"/>
      <c r="C16" s="83">
        <f t="shared" si="0"/>
        <v>10</v>
      </c>
      <c r="D16" s="84">
        <v>5</v>
      </c>
      <c r="E16" s="84">
        <v>52</v>
      </c>
      <c r="F16" s="84" t="s">
        <v>11</v>
      </c>
      <c r="G16" s="83" t="s">
        <v>8</v>
      </c>
      <c r="H16" s="20" t="str">
        <f>IF(ISNUMBER(E16),   VLOOKUP(E16,refs!$F$8:$H$15,3,0),   "")</f>
        <v>Edércia / Sérgio</v>
      </c>
      <c r="I16" s="38"/>
      <c r="J16" s="39"/>
    </row>
    <row r="17" spans="1:10" s="9" customFormat="1" ht="15.75" customHeight="1" x14ac:dyDescent="0.2">
      <c r="A17" s="13"/>
      <c r="C17" s="83">
        <f t="shared" si="0"/>
        <v>11</v>
      </c>
      <c r="D17" s="84">
        <v>6</v>
      </c>
      <c r="E17" s="84">
        <v>6</v>
      </c>
      <c r="F17" s="84" t="s">
        <v>13</v>
      </c>
      <c r="G17" s="83" t="s">
        <v>8</v>
      </c>
      <c r="H17" s="20" t="str">
        <f>IF(ISNUMBER(E17),   VLOOKUP(E17,refs!$F$8:$H$15,3,0),   "")</f>
        <v>Jô / Wanderley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7</v>
      </c>
      <c r="E18" s="84">
        <v>7</v>
      </c>
      <c r="F18" s="84" t="s">
        <v>15</v>
      </c>
      <c r="G18" s="83" t="s">
        <v>16</v>
      </c>
      <c r="H18" s="20" t="str">
        <f>IF(ISNUMBER(E18),   VLOOKUP(E18,refs!$F$8:$H$15,3,0),   "")</f>
        <v>M. Aurélio / Neura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1</v>
      </c>
      <c r="E19" s="84">
        <v>1</v>
      </c>
      <c r="F19" s="84" t="s">
        <v>18</v>
      </c>
      <c r="G19" s="83" t="s">
        <v>19</v>
      </c>
      <c r="H19" s="20" t="str">
        <f>IF(ISNUMBER(E19),   VLOOKUP(E19,refs!$F$8:$H$15,3,0),   "")</f>
        <v xml:space="preserve">   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2</v>
      </c>
      <c r="E20" s="84">
        <v>2</v>
      </c>
      <c r="F20" s="84" t="s">
        <v>20</v>
      </c>
      <c r="G20" s="83" t="s">
        <v>8</v>
      </c>
      <c r="H20" s="20" t="str">
        <f>IF(ISNUMBER(E20),   VLOOKUP(E20,refs!$F$8:$H$15,3,0),   "")</f>
        <v>Cynthia / Élcio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3</v>
      </c>
      <c r="E21" s="84">
        <v>3</v>
      </c>
      <c r="F21" s="84" t="s">
        <v>7</v>
      </c>
      <c r="G21" s="83" t="s">
        <v>8</v>
      </c>
      <c r="H21" s="20" t="s">
        <v>65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4</v>
      </c>
      <c r="E22" s="84">
        <v>4</v>
      </c>
      <c r="F22" s="84" t="s">
        <v>9</v>
      </c>
      <c r="G22" s="83" t="s">
        <v>8</v>
      </c>
      <c r="H22" s="20" t="str">
        <f>IF(ISNUMBER(E22),   VLOOKUP(E22,refs!$F$8:$H$15,3,0),   "")</f>
        <v>Aguinaldo / Dalva</v>
      </c>
      <c r="I22" s="38"/>
      <c r="J22" s="39"/>
    </row>
    <row r="23" spans="1:10" s="9" customFormat="1" ht="15.75" customHeight="1" x14ac:dyDescent="0.2">
      <c r="A23" s="13"/>
      <c r="C23" s="83">
        <f t="shared" si="0"/>
        <v>17</v>
      </c>
      <c r="D23" s="84">
        <v>5</v>
      </c>
      <c r="E23" s="84">
        <v>51</v>
      </c>
      <c r="F23" s="84" t="s">
        <v>11</v>
      </c>
      <c r="G23" s="83" t="s">
        <v>12</v>
      </c>
      <c r="H23" s="20" t="str">
        <f>IF(ISNUMBER(E23),   VLOOKUP(E23,refs!$F$8:$H$15,3,0),   "")</f>
        <v>Geralda / Pedro</v>
      </c>
      <c r="I23" s="38"/>
      <c r="J23" s="39"/>
    </row>
    <row r="24" spans="1:10" s="9" customFormat="1" ht="15.75" customHeight="1" x14ac:dyDescent="0.2">
      <c r="A24" s="13"/>
      <c r="C24" s="83">
        <f t="shared" si="0"/>
        <v>17</v>
      </c>
      <c r="D24" s="84">
        <v>5</v>
      </c>
      <c r="E24" s="84">
        <v>52</v>
      </c>
      <c r="F24" s="84" t="s">
        <v>11</v>
      </c>
      <c r="G24" s="83" t="s">
        <v>8</v>
      </c>
      <c r="H24" s="20" t="str">
        <f>IF(ISNUMBER(E24),   VLOOKUP(E24,refs!$F$8:$H$15,3,0),   "")</f>
        <v>Edércia / Sérgio</v>
      </c>
      <c r="I24" s="38"/>
      <c r="J24" s="39"/>
    </row>
    <row r="25" spans="1:10" s="9" customFormat="1" ht="15.75" customHeight="1" x14ac:dyDescent="0.2">
      <c r="A25" s="13"/>
      <c r="C25" s="83">
        <f t="shared" si="0"/>
        <v>18</v>
      </c>
      <c r="D25" s="84">
        <v>6</v>
      </c>
      <c r="E25" s="84">
        <v>6</v>
      </c>
      <c r="F25" s="84" t="s">
        <v>13</v>
      </c>
      <c r="G25" s="83" t="s">
        <v>8</v>
      </c>
      <c r="H25" s="20" t="str">
        <f>IF(ISNUMBER(E25),   VLOOKUP(E25,refs!$F$8:$H$15,3,0),   "")</f>
        <v>Jô / Wanderley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7</v>
      </c>
      <c r="E26" s="84">
        <v>7</v>
      </c>
      <c r="F26" s="84" t="s">
        <v>15</v>
      </c>
      <c r="G26" s="83" t="s">
        <v>16</v>
      </c>
      <c r="H26" s="20" t="str">
        <f>IF(ISNUMBER(E26),   VLOOKUP(E26,refs!$F$8:$H$15,3,0),   "")</f>
        <v>M. Aurélio / Neura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1</v>
      </c>
      <c r="E27" s="84">
        <v>1</v>
      </c>
      <c r="F27" s="84" t="s">
        <v>18</v>
      </c>
      <c r="G27" s="83" t="s">
        <v>19</v>
      </c>
      <c r="H27" s="20" t="str">
        <f>IF(ISNUMBER(E27),   VLOOKUP(E27,refs!$F$8:$H$15,3,0),   "")</f>
        <v xml:space="preserve">   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2</v>
      </c>
      <c r="E28" s="84">
        <v>2</v>
      </c>
      <c r="F28" s="84" t="s">
        <v>20</v>
      </c>
      <c r="G28" s="83" t="s">
        <v>8</v>
      </c>
      <c r="H28" s="20" t="str">
        <f>IF(ISNUMBER(E28),   VLOOKUP(E28,refs!$F$8:$H$15,3,0),   "")</f>
        <v>Cynthia / Élcio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3</v>
      </c>
      <c r="E29" s="84">
        <v>3</v>
      </c>
      <c r="F29" s="84" t="s">
        <v>7</v>
      </c>
      <c r="G29" s="83" t="s">
        <v>8</v>
      </c>
      <c r="H29" s="20" t="str">
        <f>IF(ISNUMBER(E29),   VLOOKUP(E29,refs!$F$8:$H$15,3,0),   "")</f>
        <v>Maurilo / Bráulio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4</v>
      </c>
      <c r="E30" s="84">
        <v>4</v>
      </c>
      <c r="F30" s="84" t="s">
        <v>9</v>
      </c>
      <c r="G30" s="83" t="s">
        <v>8</v>
      </c>
      <c r="H30" s="20" t="str">
        <f>IF(ISNUMBER(E30),   VLOOKUP(E30,refs!$F$8:$H$15,3,0),   "")</f>
        <v>Aguinaldo / Dalva</v>
      </c>
      <c r="I30" s="38"/>
      <c r="J30" s="39"/>
    </row>
    <row r="31" spans="1:10" s="9" customFormat="1" ht="15.75" customHeight="1" x14ac:dyDescent="0.2">
      <c r="A31" s="13"/>
      <c r="C31" s="83">
        <f t="shared" si="0"/>
        <v>24</v>
      </c>
      <c r="D31" s="84">
        <v>5</v>
      </c>
      <c r="E31" s="84">
        <v>51</v>
      </c>
      <c r="F31" s="84" t="s">
        <v>11</v>
      </c>
      <c r="G31" s="83" t="s">
        <v>12</v>
      </c>
      <c r="H31" s="20" t="str">
        <f>IF(ISNUMBER(E31),   VLOOKUP(E31,refs!$F$8:$H$15,3,0),   "")</f>
        <v>Geralda / Pedro</v>
      </c>
      <c r="I31" s="38"/>
      <c r="J31" s="39"/>
    </row>
    <row r="32" spans="1:10" s="9" customFormat="1" ht="15.75" customHeight="1" x14ac:dyDescent="0.2">
      <c r="A32" s="13"/>
      <c r="C32" s="83">
        <f t="shared" si="0"/>
        <v>24</v>
      </c>
      <c r="D32" s="84">
        <v>5</v>
      </c>
      <c r="E32" s="84">
        <v>52</v>
      </c>
      <c r="F32" s="84" t="s">
        <v>11</v>
      </c>
      <c r="G32" s="83" t="s">
        <v>8</v>
      </c>
      <c r="H32" s="20" t="str">
        <f>IF(ISNUMBER(E32),   VLOOKUP(E32,refs!$F$8:$H$15,3,0),   "")</f>
        <v>Edércia / Sérgio</v>
      </c>
      <c r="I32" s="38"/>
      <c r="J32" s="39"/>
    </row>
    <row r="33" spans="1:10" s="9" customFormat="1" ht="15.75" customHeight="1" x14ac:dyDescent="0.2">
      <c r="A33" s="13"/>
      <c r="C33" s="83">
        <f t="shared" si="0"/>
        <v>25</v>
      </c>
      <c r="D33" s="84">
        <v>6</v>
      </c>
      <c r="E33" s="84">
        <v>6</v>
      </c>
      <c r="F33" s="84" t="s">
        <v>25</v>
      </c>
      <c r="G33" s="85">
        <v>0.83333333333333304</v>
      </c>
      <c r="H33" s="20" t="str">
        <f>IF(ISNUMBER(E33),   VLOOKUP(E33,refs!$F$8:$H$15,3,0),   "")</f>
        <v>Jô / Wanderley</v>
      </c>
      <c r="I33" s="38"/>
      <c r="J33" s="39"/>
    </row>
    <row r="34" spans="1:10" s="9" customFormat="1" ht="15.75" customHeight="1" x14ac:dyDescent="0.2">
      <c r="A34" s="13"/>
      <c r="C34" s="83">
        <f t="shared" si="0"/>
        <v>26</v>
      </c>
      <c r="D34" s="84">
        <v>7</v>
      </c>
      <c r="E34" s="84">
        <v>7</v>
      </c>
      <c r="F34" s="84" t="s">
        <v>15</v>
      </c>
      <c r="G34" s="85">
        <v>0.64583333333333304</v>
      </c>
      <c r="H34" s="20" t="str">
        <f>IF(ISNUMBER(E34),   VLOOKUP(E34,refs!$F$8:$H$15,3,0),   "")</f>
        <v>M. Aurélio / Neura</v>
      </c>
      <c r="I34" s="38"/>
      <c r="J34" s="39"/>
    </row>
    <row r="35" spans="1:10" s="9" customFormat="1" ht="15.75" customHeight="1" x14ac:dyDescent="0.2">
      <c r="A35" s="13"/>
      <c r="C35" s="83">
        <f t="shared" si="0"/>
        <v>27</v>
      </c>
      <c r="D35" s="84">
        <v>1</v>
      </c>
      <c r="E35" s="84">
        <v>1</v>
      </c>
      <c r="F35" s="84" t="s">
        <v>18</v>
      </c>
      <c r="G35" s="83"/>
      <c r="H35" s="20" t="str">
        <f>IF(ISNUMBER(E35),   VLOOKUP(E35,refs!$F$8:$H$15,3,0),   "")</f>
        <v xml:space="preserve">   </v>
      </c>
      <c r="I35" s="38"/>
      <c r="J35" s="39"/>
    </row>
    <row r="36" spans="1:10" s="9" customFormat="1" ht="15.75" customHeight="1" x14ac:dyDescent="0.2">
      <c r="A36" s="13"/>
      <c r="C36" s="83">
        <f t="shared" si="0"/>
        <v>28</v>
      </c>
      <c r="D36" s="84">
        <v>2</v>
      </c>
      <c r="E36" s="84">
        <v>2</v>
      </c>
      <c r="F36" s="84" t="s">
        <v>20</v>
      </c>
      <c r="G36" s="83" t="s">
        <v>8</v>
      </c>
      <c r="H36" s="20" t="str">
        <f>IF(ISNUMBER(E36),   VLOOKUP(E36,refs!$F$8:$H$15,3,0),   "")</f>
        <v>Cynthia / Élcio</v>
      </c>
      <c r="I36" s="38"/>
      <c r="J36" s="39"/>
    </row>
    <row r="37" spans="1:10" s="9" customFormat="1" ht="15.75" customHeight="1" x14ac:dyDescent="0.2">
      <c r="A37" s="13"/>
      <c r="C37" s="83">
        <f t="shared" si="0"/>
        <v>29</v>
      </c>
      <c r="D37" s="84">
        <v>3</v>
      </c>
      <c r="E37" s="84">
        <v>3</v>
      </c>
      <c r="F37" s="84" t="s">
        <v>7</v>
      </c>
      <c r="G37" s="83" t="s">
        <v>8</v>
      </c>
      <c r="H37" s="20" t="str">
        <f>IF(ISNUMBER(E37),   VLOOKUP(E37,refs!$F$8:$H$15,3,0),   "")</f>
        <v>Maurilo / Bráulio</v>
      </c>
      <c r="I37" s="38"/>
      <c r="J37" s="39"/>
    </row>
    <row r="38" spans="1:10" s="9" customFormat="1" ht="15.75" customHeight="1" x14ac:dyDescent="0.2">
      <c r="A38" s="13"/>
      <c r="C38" s="83">
        <f t="shared" si="0"/>
        <v>30</v>
      </c>
      <c r="D38" s="84">
        <v>4</v>
      </c>
      <c r="E38" s="84">
        <v>4</v>
      </c>
      <c r="F38" s="84" t="s">
        <v>9</v>
      </c>
      <c r="G38" s="83" t="s">
        <v>8</v>
      </c>
      <c r="H38" s="20" t="str">
        <f>IF(ISNUMBER(E38),   VLOOKUP(E38,refs!$F$8:$H$15,3,0),   "")</f>
        <v>Aguinaldo / Dalva</v>
      </c>
      <c r="I38" s="38"/>
      <c r="J38" s="39"/>
    </row>
    <row r="39" spans="1:10" ht="16" x14ac:dyDescent="0.2">
      <c r="C39" s="83">
        <f t="shared" si="0"/>
        <v>31</v>
      </c>
      <c r="D39" s="84">
        <v>5</v>
      </c>
      <c r="E39" s="84">
        <v>51</v>
      </c>
      <c r="F39" s="84" t="s">
        <v>11</v>
      </c>
      <c r="G39" s="83" t="s">
        <v>12</v>
      </c>
      <c r="H39" s="20" t="str">
        <f>IF(ISNUMBER(E39),   VLOOKUP(E39,refs!$F$8:$H$15,3,0),   "")</f>
        <v>Geralda / Pedro</v>
      </c>
      <c r="I39" s="38"/>
      <c r="J39" s="39"/>
    </row>
    <row r="40" spans="1:10" ht="16" x14ac:dyDescent="0.2">
      <c r="C40" s="83">
        <f t="shared" si="0"/>
        <v>31</v>
      </c>
      <c r="D40" s="84">
        <v>5</v>
      </c>
      <c r="E40" s="84">
        <v>52</v>
      </c>
      <c r="F40" s="84" t="s">
        <v>11</v>
      </c>
      <c r="G40" s="83" t="s">
        <v>8</v>
      </c>
      <c r="H40" s="20" t="str">
        <f>IF(ISNUMBER(E40),   VLOOKUP(E40,refs!$F$8:$H$15,3,0),   "")</f>
        <v>Edércia / Sérgio</v>
      </c>
      <c r="I40" s="38"/>
      <c r="J40" s="39"/>
    </row>
  </sheetData>
  <mergeCells count="3">
    <mergeCell ref="C2:J2"/>
    <mergeCell ref="C3:J3"/>
    <mergeCell ref="C4:D4"/>
  </mergeCells>
  <conditionalFormatting sqref="D34:E34 G34 D28:G33 J9:J34 I10:I34 C28:C35 I5:J6 C5:G27 I35:J40 H5:H40 C36:G40">
    <cfRule type="expression" dxfId="113" priority="2">
      <formula>$F5="sáb"</formula>
    </cfRule>
    <cfRule type="expression" dxfId="112" priority="3">
      <formula>$F5="dom"</formula>
    </cfRule>
  </conditionalFormatting>
  <conditionalFormatting sqref="I8:J8">
    <cfRule type="expression" dxfId="111" priority="4">
      <formula>$F7="sáb"</formula>
    </cfRule>
    <cfRule type="expression" dxfId="110" priority="5">
      <formula>$F7="dom"</formula>
    </cfRule>
  </conditionalFormatting>
  <conditionalFormatting sqref="D35:E35 G35">
    <cfRule type="expression" dxfId="109" priority="6">
      <formula>$F35="sáb"</formula>
    </cfRule>
    <cfRule type="expression" dxfId="108" priority="7">
      <formula>$F35="dom"</formula>
    </cfRule>
  </conditionalFormatting>
  <conditionalFormatting sqref="F34:F35">
    <cfRule type="expression" dxfId="107" priority="8">
      <formula>$F34="sáb"</formula>
    </cfRule>
    <cfRule type="expression" dxfId="106" priority="9">
      <formula>$F34="dom"</formula>
    </cfRule>
  </conditionalFormatting>
  <conditionalFormatting sqref="C28:C35">
    <cfRule type="expression" dxfId="105" priority="10">
      <formula>$F28="sáb"</formula>
    </cfRule>
    <cfRule type="expression" dxfId="104" priority="11">
      <formula>$F28="dom"</formula>
    </cfRule>
  </conditionalFormatting>
  <conditionalFormatting sqref="J7">
    <cfRule type="expression" dxfId="103" priority="12">
      <formula>$F6="sáb"</formula>
    </cfRule>
    <cfRule type="expression" dxfId="102" priority="13">
      <formula>$F6="dom"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J40"/>
  <sheetViews>
    <sheetView showGridLines="0" topLeftCell="A28" workbookViewId="0">
      <selection activeCell="A33" sqref="A33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4</v>
      </c>
      <c r="E5" s="84">
        <v>4</v>
      </c>
      <c r="F5" s="84" t="s">
        <v>9</v>
      </c>
      <c r="G5" s="83" t="s">
        <v>8</v>
      </c>
      <c r="H5" s="20" t="str">
        <f>IF(ISNUMBER(E5),   VLOOKUP(E5,refs!$F$8:$H$15,3,0),   "")</f>
        <v>Aguinaldo / Dalva</v>
      </c>
      <c r="I5" s="38"/>
      <c r="J5" s="39"/>
    </row>
    <row r="6" spans="1:10" s="9" customFormat="1" ht="15.75" customHeight="1" x14ac:dyDescent="0.2">
      <c r="A6" s="13"/>
      <c r="C6" s="83">
        <f t="shared" ref="C6:C40" si="0">IF(D6=D5, C5, C5+1)</f>
        <v>2</v>
      </c>
      <c r="D6" s="84">
        <v>5</v>
      </c>
      <c r="E6" s="84">
        <v>51</v>
      </c>
      <c r="F6" s="84" t="s">
        <v>11</v>
      </c>
      <c r="G6" s="83" t="s">
        <v>12</v>
      </c>
      <c r="H6" s="20" t="str">
        <f>IF(ISNUMBER(E6),   VLOOKUP(E6,refs!$F$8:$H$15,3,0),   "")</f>
        <v>Geralda / Pedro</v>
      </c>
      <c r="I6" s="97"/>
      <c r="J6" s="39"/>
    </row>
    <row r="7" spans="1:10" s="9" customFormat="1" ht="15.75" customHeight="1" x14ac:dyDescent="0.2">
      <c r="A7" s="13"/>
      <c r="C7" s="83">
        <f t="shared" si="0"/>
        <v>2</v>
      </c>
      <c r="D7" s="84">
        <v>5</v>
      </c>
      <c r="E7" s="84">
        <v>52</v>
      </c>
      <c r="F7" s="84" t="s">
        <v>11</v>
      </c>
      <c r="G7" s="83" t="s">
        <v>8</v>
      </c>
      <c r="H7" s="20" t="str">
        <f>IF(ISNUMBER(E7),   VLOOKUP(E7,refs!$F$8:$H$15,3,0),   "")</f>
        <v>Edércia / Sérgio</v>
      </c>
      <c r="I7" s="38"/>
      <c r="J7" s="39"/>
    </row>
    <row r="8" spans="1:10" s="9" customFormat="1" ht="15.75" customHeight="1" x14ac:dyDescent="0.2">
      <c r="A8" s="13"/>
      <c r="C8" s="83">
        <f t="shared" si="0"/>
        <v>3</v>
      </c>
      <c r="D8" s="84">
        <v>6</v>
      </c>
      <c r="E8" s="84">
        <v>6</v>
      </c>
      <c r="F8" s="84" t="s">
        <v>13</v>
      </c>
      <c r="G8" s="83" t="s">
        <v>8</v>
      </c>
      <c r="H8" s="20" t="str">
        <f>IF(ISNUMBER(E8),   VLOOKUP(E8,refs!$F$8:$H$15,3,0),   "")</f>
        <v>Jô / Wanderley</v>
      </c>
      <c r="I8" s="97"/>
      <c r="J8" s="39"/>
    </row>
    <row r="9" spans="1:10" s="9" customFormat="1" ht="15.75" customHeight="1" x14ac:dyDescent="0.2">
      <c r="A9" s="13"/>
      <c r="C9" s="83">
        <f t="shared" si="0"/>
        <v>4</v>
      </c>
      <c r="D9" s="84">
        <v>7</v>
      </c>
      <c r="E9" s="84">
        <v>7</v>
      </c>
      <c r="F9" s="84" t="s">
        <v>15</v>
      </c>
      <c r="G9" s="83" t="s">
        <v>16</v>
      </c>
      <c r="H9" s="20" t="str">
        <f>IF(ISNUMBER(E9),   VLOOKUP(E9,refs!$F$8:$H$15,3,0),   "")</f>
        <v>M. Aurélio / Neura</v>
      </c>
      <c r="I9" s="38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1</v>
      </c>
      <c r="E10" s="84">
        <v>1</v>
      </c>
      <c r="F10" s="84" t="s">
        <v>18</v>
      </c>
      <c r="G10" s="83" t="s">
        <v>19</v>
      </c>
      <c r="H10" s="20" t="str">
        <f>IF(ISNUMBER(E10),   VLOOKUP(E10,refs!$F$8:$H$15,3,0),   "")</f>
        <v xml:space="preserve">   </v>
      </c>
      <c r="I10" s="38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2</v>
      </c>
      <c r="E11" s="84">
        <v>2</v>
      </c>
      <c r="F11" s="84" t="s">
        <v>20</v>
      </c>
      <c r="G11" s="83" t="s">
        <v>8</v>
      </c>
      <c r="H11" s="20" t="str">
        <f>IF(ISNUMBER(E11),   VLOOKUP(E11,refs!$F$8:$H$15,3,0),   "")</f>
        <v>Cynthia / Élcio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3</v>
      </c>
      <c r="E12" s="84">
        <v>3</v>
      </c>
      <c r="F12" s="84" t="s">
        <v>7</v>
      </c>
      <c r="G12" s="83" t="s">
        <v>8</v>
      </c>
      <c r="H12" s="20" t="str">
        <f>IF(ISNUMBER(E12),   VLOOKUP(E12,refs!$F$8:$H$15,3,0),   "")</f>
        <v>Maurilo / Bráulio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4</v>
      </c>
      <c r="E13" s="84">
        <v>4</v>
      </c>
      <c r="F13" s="84" t="s">
        <v>9</v>
      </c>
      <c r="G13" s="83" t="s">
        <v>8</v>
      </c>
      <c r="H13" s="20" t="str">
        <f>IF(ISNUMBER(E13),   VLOOKUP(E13,refs!$F$8:$H$15,3,0),   "")</f>
        <v>Aguinaldo / Dalva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5</v>
      </c>
      <c r="E14" s="84">
        <v>51</v>
      </c>
      <c r="F14" s="84" t="s">
        <v>11</v>
      </c>
      <c r="G14" s="83" t="s">
        <v>12</v>
      </c>
      <c r="H14" s="20" t="str">
        <f>IF(ISNUMBER(E14),   VLOOKUP(E14,refs!$F$8:$H$15,3,0),   "")</f>
        <v>Geralda / Pedro</v>
      </c>
      <c r="I14" s="38"/>
      <c r="J14" s="39"/>
    </row>
    <row r="15" spans="1:10" s="9" customFormat="1" ht="15.75" customHeight="1" x14ac:dyDescent="0.2">
      <c r="A15" s="13"/>
      <c r="C15" s="83">
        <f t="shared" si="0"/>
        <v>9</v>
      </c>
      <c r="D15" s="84">
        <v>5</v>
      </c>
      <c r="E15" s="84">
        <v>52</v>
      </c>
      <c r="F15" s="84" t="s">
        <v>11</v>
      </c>
      <c r="G15" s="83" t="s">
        <v>8</v>
      </c>
      <c r="H15" s="20" t="str">
        <f>IF(ISNUMBER(E15),   VLOOKUP(E15,refs!$F$8:$H$15,3,0),   "")</f>
        <v>Edércia / Sérgio</v>
      </c>
      <c r="I15" s="38"/>
      <c r="J15" s="39"/>
    </row>
    <row r="16" spans="1:10" s="9" customFormat="1" ht="15.75" customHeight="1" x14ac:dyDescent="0.2">
      <c r="A16" s="13"/>
      <c r="C16" s="83">
        <f t="shared" si="0"/>
        <v>10</v>
      </c>
      <c r="D16" s="84">
        <v>6</v>
      </c>
      <c r="E16" s="84">
        <v>6</v>
      </c>
      <c r="F16" s="84" t="s">
        <v>13</v>
      </c>
      <c r="G16" s="83" t="s">
        <v>8</v>
      </c>
      <c r="H16" s="20" t="str">
        <f>IF(ISNUMBER(E16),   VLOOKUP(E16,refs!$F$8:$H$15,3,0),   "")</f>
        <v>Jô / Wanderley</v>
      </c>
      <c r="I16" s="38"/>
      <c r="J16" s="39"/>
    </row>
    <row r="17" spans="1:10" s="9" customFormat="1" ht="15.75" customHeight="1" x14ac:dyDescent="0.2">
      <c r="A17" s="13"/>
      <c r="C17" s="83">
        <f t="shared" si="0"/>
        <v>11</v>
      </c>
      <c r="D17" s="84">
        <v>7</v>
      </c>
      <c r="E17" s="84">
        <v>7</v>
      </c>
      <c r="F17" s="84" t="s">
        <v>15</v>
      </c>
      <c r="G17" s="83" t="s">
        <v>16</v>
      </c>
      <c r="H17" s="20" t="str">
        <f>IF(ISNUMBER(E17),   VLOOKUP(E17,refs!$F$8:$H$15,3,0),   "")</f>
        <v>M. Aurélio / Neura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1</v>
      </c>
      <c r="E18" s="84">
        <v>1</v>
      </c>
      <c r="F18" s="84" t="s">
        <v>18</v>
      </c>
      <c r="G18" s="83" t="s">
        <v>19</v>
      </c>
      <c r="H18" s="20" t="str">
        <f>IF(ISNUMBER(E18),   VLOOKUP(E18,refs!$F$8:$H$15,3,0),   "")</f>
        <v xml:space="preserve">   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2</v>
      </c>
      <c r="E19" s="84">
        <v>2</v>
      </c>
      <c r="F19" s="84" t="s">
        <v>20</v>
      </c>
      <c r="G19" s="83" t="s">
        <v>8</v>
      </c>
      <c r="H19" s="20" t="str">
        <f>IF(ISNUMBER(E19),   VLOOKUP(E19,refs!$F$8:$H$15,3,0),   "")</f>
        <v>Cynthia / Élcio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3</v>
      </c>
      <c r="E20" s="84">
        <v>3</v>
      </c>
      <c r="F20" s="84" t="s">
        <v>7</v>
      </c>
      <c r="G20" s="83" t="s">
        <v>8</v>
      </c>
      <c r="H20" s="20" t="s">
        <v>65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4</v>
      </c>
      <c r="E21" s="84">
        <v>4</v>
      </c>
      <c r="F21" s="84" t="s">
        <v>9</v>
      </c>
      <c r="G21" s="83" t="s">
        <v>8</v>
      </c>
      <c r="H21" s="20" t="str">
        <f>IF(ISNUMBER(E21),   VLOOKUP(E21,refs!$F$8:$H$15,3,0),   "")</f>
        <v>Aguinaldo / Dalva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5</v>
      </c>
      <c r="E22" s="84">
        <v>51</v>
      </c>
      <c r="F22" s="84" t="s">
        <v>11</v>
      </c>
      <c r="G22" s="83" t="s">
        <v>12</v>
      </c>
      <c r="H22" s="20" t="str">
        <f>IF(ISNUMBER(E22),   VLOOKUP(E22,refs!$F$8:$H$15,3,0),   "")</f>
        <v>Geralda / Pedro</v>
      </c>
      <c r="I22" s="38"/>
      <c r="J22" s="39"/>
    </row>
    <row r="23" spans="1:10" s="9" customFormat="1" ht="15.75" customHeight="1" x14ac:dyDescent="0.2">
      <c r="A23" s="13"/>
      <c r="C23" s="83">
        <f t="shared" si="0"/>
        <v>16</v>
      </c>
      <c r="D23" s="84">
        <v>5</v>
      </c>
      <c r="E23" s="84">
        <v>52</v>
      </c>
      <c r="F23" s="84" t="s">
        <v>11</v>
      </c>
      <c r="G23" s="83" t="s">
        <v>8</v>
      </c>
      <c r="H23" s="20" t="str">
        <f>IF(ISNUMBER(E23),   VLOOKUP(E23,refs!$F$8:$H$15,3,0),   "")</f>
        <v>Edércia / Sérgio</v>
      </c>
      <c r="I23" s="38"/>
      <c r="J23" s="39"/>
    </row>
    <row r="24" spans="1:10" s="9" customFormat="1" ht="15.75" customHeight="1" x14ac:dyDescent="0.2">
      <c r="A24" s="13"/>
      <c r="C24" s="83">
        <f t="shared" si="0"/>
        <v>17</v>
      </c>
      <c r="D24" s="84">
        <v>6</v>
      </c>
      <c r="E24" s="84">
        <v>6</v>
      </c>
      <c r="F24" s="84" t="s">
        <v>13</v>
      </c>
      <c r="G24" s="83" t="s">
        <v>8</v>
      </c>
      <c r="H24" s="20" t="str">
        <f>IF(ISNUMBER(E24),   VLOOKUP(E24,refs!$F$8:$H$15,3,0),   "")</f>
        <v>Jô / Wanderley</v>
      </c>
      <c r="I24" s="38"/>
      <c r="J24" s="39"/>
    </row>
    <row r="25" spans="1:10" s="9" customFormat="1" ht="15.75" customHeight="1" x14ac:dyDescent="0.2">
      <c r="A25" s="13"/>
      <c r="C25" s="83">
        <f t="shared" si="0"/>
        <v>18</v>
      </c>
      <c r="D25" s="84">
        <v>7</v>
      </c>
      <c r="E25" s="84">
        <v>7</v>
      </c>
      <c r="F25" s="84" t="s">
        <v>15</v>
      </c>
      <c r="G25" s="83" t="s">
        <v>16</v>
      </c>
      <c r="H25" s="20" t="str">
        <f>IF(ISNUMBER(E25),   VLOOKUP(E25,refs!$F$8:$H$15,3,0),   "")</f>
        <v>M. Aurélio / Neura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1</v>
      </c>
      <c r="E26" s="84">
        <v>1</v>
      </c>
      <c r="F26" s="84" t="s">
        <v>18</v>
      </c>
      <c r="G26" s="83" t="s">
        <v>19</v>
      </c>
      <c r="H26" s="20" t="str">
        <f>IF(ISNUMBER(E26),   VLOOKUP(E26,refs!$F$8:$H$15,3,0),   "")</f>
        <v xml:space="preserve">   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2</v>
      </c>
      <c r="E27" s="84">
        <v>2</v>
      </c>
      <c r="F27" s="84" t="s">
        <v>20</v>
      </c>
      <c r="G27" s="83" t="s">
        <v>8</v>
      </c>
      <c r="H27" s="20" t="str">
        <f>IF(ISNUMBER(E27),   VLOOKUP(E27,refs!$F$8:$H$15,3,0),   "")</f>
        <v>Cynthia / Élcio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3</v>
      </c>
      <c r="E28" s="84">
        <v>3</v>
      </c>
      <c r="F28" s="84" t="s">
        <v>7</v>
      </c>
      <c r="G28" s="83" t="s">
        <v>8</v>
      </c>
      <c r="H28" s="20" t="str">
        <f>IF(ISNUMBER(E28),   VLOOKUP(E28,refs!$F$8:$H$15,3,0),   "")</f>
        <v>Maurilo / Bráulio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4</v>
      </c>
      <c r="E29" s="84">
        <v>4</v>
      </c>
      <c r="F29" s="84" t="s">
        <v>9</v>
      </c>
      <c r="G29" s="83" t="s">
        <v>8</v>
      </c>
      <c r="H29" s="20" t="str">
        <f>IF(ISNUMBER(E29),   VLOOKUP(E29,refs!$F$8:$H$15,3,0),   "")</f>
        <v>Aguinaldo / Dalva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5</v>
      </c>
      <c r="E30" s="84">
        <v>51</v>
      </c>
      <c r="F30" s="84" t="s">
        <v>11</v>
      </c>
      <c r="G30" s="83" t="s">
        <v>12</v>
      </c>
      <c r="H30" s="20" t="str">
        <f>IF(ISNUMBER(E30),   VLOOKUP(E30,refs!$F$8:$H$15,3,0),   "")</f>
        <v>Geralda / Pedro</v>
      </c>
      <c r="I30" s="38"/>
      <c r="J30" s="39"/>
    </row>
    <row r="31" spans="1:10" s="9" customFormat="1" ht="15.75" customHeight="1" x14ac:dyDescent="0.2">
      <c r="A31" s="13"/>
      <c r="C31" s="83">
        <f t="shared" si="0"/>
        <v>23</v>
      </c>
      <c r="D31" s="84">
        <v>5</v>
      </c>
      <c r="E31" s="84">
        <v>52</v>
      </c>
      <c r="F31" s="84" t="s">
        <v>11</v>
      </c>
      <c r="G31" s="83" t="s">
        <v>8</v>
      </c>
      <c r="H31" s="20" t="str">
        <f>IF(ISNUMBER(E31),   VLOOKUP(E31,refs!$F$8:$H$15,3,0),   "")</f>
        <v>Edércia / Sérgio</v>
      </c>
      <c r="I31" s="38"/>
      <c r="J31" s="39"/>
    </row>
    <row r="32" spans="1:10" s="9" customFormat="1" ht="15.75" customHeight="1" x14ac:dyDescent="0.2">
      <c r="A32" s="13"/>
      <c r="C32" s="83">
        <f t="shared" si="0"/>
        <v>24</v>
      </c>
      <c r="D32" s="84">
        <v>6</v>
      </c>
      <c r="E32" s="84">
        <v>6</v>
      </c>
      <c r="F32" s="84" t="s">
        <v>25</v>
      </c>
      <c r="G32" s="85">
        <v>0.83333333333333304</v>
      </c>
      <c r="H32" s="20" t="str">
        <f>IF(ISNUMBER(E32),   VLOOKUP(E32,refs!$F$8:$H$15,3,0),   "")</f>
        <v>Jô / Wanderley</v>
      </c>
      <c r="I32" s="38"/>
      <c r="J32" s="39"/>
    </row>
    <row r="33" spans="1:10" s="9" customFormat="1" ht="15.75" customHeight="1" x14ac:dyDescent="0.2">
      <c r="A33" s="13"/>
      <c r="C33" s="83">
        <f t="shared" si="0"/>
        <v>25</v>
      </c>
      <c r="D33" s="84">
        <v>7</v>
      </c>
      <c r="E33" s="84">
        <v>7</v>
      </c>
      <c r="F33" s="84" t="s">
        <v>15</v>
      </c>
      <c r="G33" s="85">
        <v>0.64583333333333304</v>
      </c>
      <c r="H33" s="20" t="str">
        <f>IF(ISNUMBER(E33),   VLOOKUP(E33,refs!$F$8:$H$15,3,0),   "")</f>
        <v>M. Aurélio / Neura</v>
      </c>
      <c r="I33" s="38"/>
      <c r="J33" s="39"/>
    </row>
    <row r="34" spans="1:10" s="9" customFormat="1" ht="15.75" customHeight="1" x14ac:dyDescent="0.2">
      <c r="A34" s="13"/>
      <c r="C34" s="83">
        <f t="shared" si="0"/>
        <v>26</v>
      </c>
      <c r="D34" s="84">
        <v>1</v>
      </c>
      <c r="E34" s="84">
        <v>1</v>
      </c>
      <c r="F34" s="84" t="s">
        <v>18</v>
      </c>
      <c r="G34" s="83"/>
      <c r="H34" s="20" t="str">
        <f>IF(ISNUMBER(E34),   VLOOKUP(E34,refs!$F$8:$H$15,3,0),   "")</f>
        <v xml:space="preserve">   </v>
      </c>
      <c r="I34" s="38"/>
      <c r="J34" s="39"/>
    </row>
    <row r="35" spans="1:10" s="9" customFormat="1" ht="15.75" customHeight="1" x14ac:dyDescent="0.2">
      <c r="A35" s="13"/>
      <c r="C35" s="83">
        <f t="shared" si="0"/>
        <v>27</v>
      </c>
      <c r="D35" s="84">
        <v>2</v>
      </c>
      <c r="E35" s="84">
        <v>2</v>
      </c>
      <c r="F35" s="84" t="s">
        <v>20</v>
      </c>
      <c r="G35" s="83" t="s">
        <v>8</v>
      </c>
      <c r="H35" s="20" t="str">
        <f>IF(ISNUMBER(E35),   VLOOKUP(E35,refs!$F$8:$H$15,3,0),   "")</f>
        <v>Cynthia / Élcio</v>
      </c>
      <c r="I35" s="38"/>
      <c r="J35" s="39"/>
    </row>
    <row r="36" spans="1:10" s="9" customFormat="1" ht="15.75" customHeight="1" x14ac:dyDescent="0.2">
      <c r="A36" s="13"/>
      <c r="C36" s="83">
        <f t="shared" si="0"/>
        <v>28</v>
      </c>
      <c r="D36" s="84">
        <v>3</v>
      </c>
      <c r="E36" s="84">
        <v>3</v>
      </c>
      <c r="F36" s="84" t="s">
        <v>7</v>
      </c>
      <c r="G36" s="83" t="s">
        <v>8</v>
      </c>
      <c r="H36" s="20" t="str">
        <f>IF(ISNUMBER(E36),   VLOOKUP(E36,refs!$F$8:$H$15,3,0),   "")</f>
        <v>Maurilo / Bráulio</v>
      </c>
      <c r="I36" s="38"/>
      <c r="J36" s="39"/>
    </row>
    <row r="37" spans="1:10" s="9" customFormat="1" ht="15.75" customHeight="1" x14ac:dyDescent="0.2">
      <c r="A37" s="13"/>
      <c r="C37" s="83">
        <f t="shared" si="0"/>
        <v>29</v>
      </c>
      <c r="D37" s="84">
        <v>4</v>
      </c>
      <c r="E37" s="84">
        <v>4</v>
      </c>
      <c r="F37" s="84" t="s">
        <v>9</v>
      </c>
      <c r="G37" s="83" t="s">
        <v>8</v>
      </c>
      <c r="H37" s="20" t="str">
        <f>IF(ISNUMBER(E37),   VLOOKUP(E37,refs!$F$8:$H$15,3,0),   "")</f>
        <v>Aguinaldo / Dalva</v>
      </c>
      <c r="I37" s="38"/>
      <c r="J37" s="39"/>
    </row>
    <row r="38" spans="1:10" ht="16" x14ac:dyDescent="0.2">
      <c r="C38" s="83">
        <f t="shared" si="0"/>
        <v>30</v>
      </c>
      <c r="D38" s="84">
        <v>5</v>
      </c>
      <c r="E38" s="84">
        <v>51</v>
      </c>
      <c r="F38" s="84" t="s">
        <v>11</v>
      </c>
      <c r="G38" s="83" t="s">
        <v>12</v>
      </c>
      <c r="H38" s="20" t="str">
        <f>IF(ISNUMBER(E38),   VLOOKUP(E38,refs!$F$8:$H$15,3,0),   "")</f>
        <v>Geralda / Pedro</v>
      </c>
      <c r="I38" s="38"/>
      <c r="J38" s="39"/>
    </row>
    <row r="39" spans="1:10" ht="16" x14ac:dyDescent="0.2">
      <c r="C39" s="83">
        <f t="shared" si="0"/>
        <v>30</v>
      </c>
      <c r="D39" s="84">
        <v>5</v>
      </c>
      <c r="E39" s="84">
        <v>52</v>
      </c>
      <c r="F39" s="84" t="s">
        <v>11</v>
      </c>
      <c r="G39" s="83" t="s">
        <v>8</v>
      </c>
      <c r="H39" s="20" t="str">
        <f>IF(ISNUMBER(E39),   VLOOKUP(E39,refs!$F$8:$H$15,3,0),   "")</f>
        <v>Edércia / Sérgio</v>
      </c>
      <c r="I39" s="38"/>
      <c r="J39" s="39"/>
    </row>
    <row r="40" spans="1:10" ht="16" x14ac:dyDescent="0.2">
      <c r="C40" s="83">
        <f t="shared" si="0"/>
        <v>31</v>
      </c>
      <c r="D40" s="84">
        <v>6</v>
      </c>
      <c r="E40" s="84">
        <v>6</v>
      </c>
      <c r="F40" s="84" t="s">
        <v>25</v>
      </c>
      <c r="G40" s="85">
        <v>0.83333333333333304</v>
      </c>
      <c r="H40" s="20" t="str">
        <f>IF(ISNUMBER(E40),   VLOOKUP(E40,refs!$F$8:$H$15,3,0),   "")</f>
        <v>Jô / Wanderley</v>
      </c>
      <c r="I40" s="38"/>
      <c r="J40" s="39"/>
    </row>
  </sheetData>
  <mergeCells count="3">
    <mergeCell ref="C2:J2"/>
    <mergeCell ref="C3:J3"/>
    <mergeCell ref="C4:D4"/>
  </mergeCells>
  <conditionalFormatting sqref="D33:E33 G33 D27:G32 J8:J33 I9:I33 C27:C34 I5:J5 C5:G26 H5:H34 I34:J40">
    <cfRule type="expression" dxfId="101" priority="2">
      <formula>$F5="sáb"</formula>
    </cfRule>
    <cfRule type="expression" dxfId="100" priority="3">
      <formula>$F5="dom"</formula>
    </cfRule>
  </conditionalFormatting>
  <conditionalFormatting sqref="I7:J7">
    <cfRule type="expression" dxfId="99" priority="4">
      <formula>$F6="sáb"</formula>
    </cfRule>
    <cfRule type="expression" dxfId="98" priority="5">
      <formula>$F6="dom"</formula>
    </cfRule>
  </conditionalFormatting>
  <conditionalFormatting sqref="D34:E34 G34">
    <cfRule type="expression" dxfId="97" priority="6">
      <formula>$F34="sáb"</formula>
    </cfRule>
    <cfRule type="expression" dxfId="96" priority="7">
      <formula>$F34="dom"</formula>
    </cfRule>
  </conditionalFormatting>
  <conditionalFormatting sqref="F33:F34">
    <cfRule type="expression" dxfId="95" priority="8">
      <formula>$F33="sáb"</formula>
    </cfRule>
    <cfRule type="expression" dxfId="94" priority="9">
      <formula>$F33="dom"</formula>
    </cfRule>
  </conditionalFormatting>
  <conditionalFormatting sqref="C27:C34">
    <cfRule type="expression" dxfId="93" priority="10">
      <formula>$F27="sáb"</formula>
    </cfRule>
    <cfRule type="expression" dxfId="92" priority="11">
      <formula>$F27="dom"</formula>
    </cfRule>
  </conditionalFormatting>
  <conditionalFormatting sqref="J6">
    <cfRule type="expression" dxfId="91" priority="12">
      <formula>$F5="sáb"</formula>
    </cfRule>
    <cfRule type="expression" dxfId="90" priority="13">
      <formula>$F5="dom"</formula>
    </cfRule>
  </conditionalFormatting>
  <conditionalFormatting sqref="C35:H40">
    <cfRule type="expression" dxfId="89" priority="14">
      <formula>$F35="sáb"</formula>
    </cfRule>
    <cfRule type="expression" dxfId="88" priority="15">
      <formula>$F35="dom"</formula>
    </cfRule>
  </conditionalFormatting>
  <conditionalFormatting sqref="C35:C40">
    <cfRule type="expression" dxfId="87" priority="16">
      <formula>$F35="sáb"</formula>
    </cfRule>
    <cfRule type="expression" dxfId="86" priority="17">
      <formula>$F35="dom"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J40"/>
  <sheetViews>
    <sheetView showGridLines="0" topLeftCell="A25" workbookViewId="0">
      <selection activeCell="I47" sqref="I47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5</v>
      </c>
      <c r="E5" s="84">
        <v>51</v>
      </c>
      <c r="F5" s="84" t="s">
        <v>11</v>
      </c>
      <c r="G5" s="83" t="s">
        <v>12</v>
      </c>
      <c r="H5" s="20" t="str">
        <f>IF(ISNUMBER(E5),   VLOOKUP(E5,refs!$F$8:$H$15,3,0),   "")</f>
        <v>Geralda / Pedro</v>
      </c>
      <c r="I5" s="97"/>
      <c r="J5" s="39"/>
    </row>
    <row r="6" spans="1:10" s="9" customFormat="1" ht="15.75" customHeight="1" x14ac:dyDescent="0.2">
      <c r="A6" s="13"/>
      <c r="C6" s="83">
        <f t="shared" ref="C6:C40" si="0">IF(D6=D5, C5, C5+1)</f>
        <v>1</v>
      </c>
      <c r="D6" s="84">
        <v>5</v>
      </c>
      <c r="E6" s="84">
        <v>52</v>
      </c>
      <c r="F6" s="84" t="s">
        <v>11</v>
      </c>
      <c r="G6" s="83" t="s">
        <v>8</v>
      </c>
      <c r="H6" s="20" t="str">
        <f>IF(ISNUMBER(E6),   VLOOKUP(E6,refs!$F$8:$H$15,3,0),   "")</f>
        <v>Edércia / Sérgio</v>
      </c>
      <c r="I6" s="38"/>
      <c r="J6" s="39"/>
    </row>
    <row r="7" spans="1:10" s="9" customFormat="1" ht="15.75" customHeight="1" x14ac:dyDescent="0.2">
      <c r="A7" s="13"/>
      <c r="C7" s="83">
        <f t="shared" si="0"/>
        <v>2</v>
      </c>
      <c r="D7" s="84">
        <v>6</v>
      </c>
      <c r="E7" s="84">
        <v>6</v>
      </c>
      <c r="F7" s="84" t="s">
        <v>13</v>
      </c>
      <c r="G7" s="83" t="s">
        <v>8</v>
      </c>
      <c r="H7" s="20" t="str">
        <f>IF(ISNUMBER(E7),   VLOOKUP(E7,refs!$F$8:$H$15,3,0),   "")</f>
        <v>Jô / Wanderley</v>
      </c>
      <c r="I7" s="97"/>
      <c r="J7" s="39"/>
    </row>
    <row r="8" spans="1:10" s="9" customFormat="1" ht="15.75" customHeight="1" x14ac:dyDescent="0.2">
      <c r="A8" s="13"/>
      <c r="C8" s="83">
        <f t="shared" si="0"/>
        <v>3</v>
      </c>
      <c r="D8" s="84">
        <v>7</v>
      </c>
      <c r="E8" s="84">
        <v>7</v>
      </c>
      <c r="F8" s="84" t="s">
        <v>15</v>
      </c>
      <c r="G8" s="83" t="s">
        <v>16</v>
      </c>
      <c r="H8" s="20" t="str">
        <f>IF(ISNUMBER(E8),   VLOOKUP(E8,refs!$F$8:$H$15,3,0),   "")</f>
        <v>M. Aurélio / Neura</v>
      </c>
      <c r="I8" s="38"/>
      <c r="J8" s="39"/>
    </row>
    <row r="9" spans="1:10" s="9" customFormat="1" ht="15.75" customHeight="1" x14ac:dyDescent="0.2">
      <c r="A9" s="13"/>
      <c r="C9" s="83">
        <f t="shared" si="0"/>
        <v>4</v>
      </c>
      <c r="D9" s="84">
        <v>1</v>
      </c>
      <c r="E9" s="84">
        <v>1</v>
      </c>
      <c r="F9" s="84" t="s">
        <v>18</v>
      </c>
      <c r="G9" s="83" t="s">
        <v>19</v>
      </c>
      <c r="H9" s="20" t="str">
        <f>IF(ISNUMBER(E9),   VLOOKUP(E9,refs!$F$8:$H$15,3,0),   "")</f>
        <v xml:space="preserve">   </v>
      </c>
      <c r="I9" s="38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2</v>
      </c>
      <c r="E10" s="84">
        <v>2</v>
      </c>
      <c r="F10" s="84" t="s">
        <v>20</v>
      </c>
      <c r="G10" s="83" t="s">
        <v>8</v>
      </c>
      <c r="H10" s="20" t="str">
        <f>IF(ISNUMBER(E10),   VLOOKUP(E10,refs!$F$8:$H$15,3,0),   "")</f>
        <v>Cynthia / Élcio</v>
      </c>
      <c r="I10" s="38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3</v>
      </c>
      <c r="E11" s="84">
        <v>3</v>
      </c>
      <c r="F11" s="84" t="s">
        <v>7</v>
      </c>
      <c r="G11" s="83" t="s">
        <v>8</v>
      </c>
      <c r="H11" s="20" t="str">
        <f>IF(ISNUMBER(E11),   VLOOKUP(E11,refs!$F$8:$H$15,3,0),   "")</f>
        <v>Maurilo / Bráulio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4</v>
      </c>
      <c r="E12" s="84">
        <v>4</v>
      </c>
      <c r="F12" s="84" t="s">
        <v>9</v>
      </c>
      <c r="G12" s="83" t="s">
        <v>8</v>
      </c>
      <c r="H12" s="20" t="str">
        <f>IF(ISNUMBER(E12),   VLOOKUP(E12,refs!$F$8:$H$15,3,0),   "")</f>
        <v>Aguinaldo / Dalva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5</v>
      </c>
      <c r="E13" s="84">
        <v>51</v>
      </c>
      <c r="F13" s="84" t="s">
        <v>11</v>
      </c>
      <c r="G13" s="83" t="s">
        <v>12</v>
      </c>
      <c r="H13" s="20" t="str">
        <f>IF(ISNUMBER(E13),   VLOOKUP(E13,refs!$F$8:$H$15,3,0),   "")</f>
        <v>Geralda / Pedro</v>
      </c>
      <c r="I13" s="38"/>
      <c r="J13" s="39"/>
    </row>
    <row r="14" spans="1:10" s="9" customFormat="1" ht="15.75" customHeight="1" x14ac:dyDescent="0.2">
      <c r="A14" s="13"/>
      <c r="C14" s="83">
        <f t="shared" si="0"/>
        <v>8</v>
      </c>
      <c r="D14" s="84">
        <v>5</v>
      </c>
      <c r="E14" s="84">
        <v>52</v>
      </c>
      <c r="F14" s="84" t="s">
        <v>11</v>
      </c>
      <c r="G14" s="83" t="s">
        <v>8</v>
      </c>
      <c r="H14" s="20" t="str">
        <f>IF(ISNUMBER(E14),   VLOOKUP(E14,refs!$F$8:$H$15,3,0),   "")</f>
        <v>Edércia / Sérgio</v>
      </c>
      <c r="I14" s="38"/>
      <c r="J14" s="39"/>
    </row>
    <row r="15" spans="1:10" s="9" customFormat="1" ht="15.75" customHeight="1" x14ac:dyDescent="0.2">
      <c r="A15" s="13"/>
      <c r="C15" s="83">
        <f t="shared" si="0"/>
        <v>9</v>
      </c>
      <c r="D15" s="84">
        <v>6</v>
      </c>
      <c r="E15" s="84">
        <v>6</v>
      </c>
      <c r="F15" s="84" t="s">
        <v>13</v>
      </c>
      <c r="G15" s="83" t="s">
        <v>8</v>
      </c>
      <c r="H15" s="20" t="str">
        <f>IF(ISNUMBER(E15),   VLOOKUP(E15,refs!$F$8:$H$15,3,0),   "")</f>
        <v>Jô / Wanderley</v>
      </c>
      <c r="I15" s="38"/>
      <c r="J15" s="39"/>
    </row>
    <row r="16" spans="1:10" s="9" customFormat="1" ht="15.75" customHeight="1" x14ac:dyDescent="0.2">
      <c r="A16" s="13"/>
      <c r="C16" s="83">
        <f t="shared" si="0"/>
        <v>10</v>
      </c>
      <c r="D16" s="84">
        <v>7</v>
      </c>
      <c r="E16" s="84">
        <v>7</v>
      </c>
      <c r="F16" s="84" t="s">
        <v>15</v>
      </c>
      <c r="G16" s="83" t="s">
        <v>16</v>
      </c>
      <c r="H16" s="20" t="str">
        <f>IF(ISNUMBER(E16),   VLOOKUP(E16,refs!$F$8:$H$15,3,0),   "")</f>
        <v>M. Aurélio / Neura</v>
      </c>
      <c r="I16" s="38"/>
      <c r="J16" s="39"/>
    </row>
    <row r="17" spans="1:10" s="9" customFormat="1" ht="15.75" customHeight="1" x14ac:dyDescent="0.2">
      <c r="A17" s="13"/>
      <c r="C17" s="83">
        <f t="shared" si="0"/>
        <v>11</v>
      </c>
      <c r="D17" s="84">
        <v>1</v>
      </c>
      <c r="E17" s="84">
        <v>1</v>
      </c>
      <c r="F17" s="84" t="s">
        <v>18</v>
      </c>
      <c r="G17" s="83" t="s">
        <v>19</v>
      </c>
      <c r="H17" s="20" t="str">
        <f>IF(ISNUMBER(E17),   VLOOKUP(E17,refs!$F$8:$H$15,3,0),   "")</f>
        <v xml:space="preserve">   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2</v>
      </c>
      <c r="E18" s="84">
        <v>2</v>
      </c>
      <c r="F18" s="84" t="s">
        <v>20</v>
      </c>
      <c r="G18" s="83" t="s">
        <v>8</v>
      </c>
      <c r="H18" s="20" t="str">
        <f>IF(ISNUMBER(E18),   VLOOKUP(E18,refs!$F$8:$H$15,3,0),   "")</f>
        <v>Cynthia / Élcio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3</v>
      </c>
      <c r="E19" s="84">
        <v>3</v>
      </c>
      <c r="F19" s="84" t="s">
        <v>7</v>
      </c>
      <c r="G19" s="83" t="s">
        <v>8</v>
      </c>
      <c r="H19" s="20" t="s">
        <v>65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4</v>
      </c>
      <c r="E20" s="84">
        <v>4</v>
      </c>
      <c r="F20" s="84" t="s">
        <v>9</v>
      </c>
      <c r="G20" s="83" t="s">
        <v>8</v>
      </c>
      <c r="H20" s="20" t="str">
        <f>IF(ISNUMBER(E20),   VLOOKUP(E20,refs!$F$8:$H$15,3,0),   "")</f>
        <v>Aguinaldo / Dalva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5</v>
      </c>
      <c r="E21" s="84">
        <v>51</v>
      </c>
      <c r="F21" s="84" t="s">
        <v>11</v>
      </c>
      <c r="G21" s="83" t="s">
        <v>12</v>
      </c>
      <c r="H21" s="20" t="str">
        <f>IF(ISNUMBER(E21),   VLOOKUP(E21,refs!$F$8:$H$15,3,0),   "")</f>
        <v>Geralda / Pedro</v>
      </c>
      <c r="I21" s="38"/>
      <c r="J21" s="39"/>
    </row>
    <row r="22" spans="1:10" s="9" customFormat="1" ht="15.75" customHeight="1" x14ac:dyDescent="0.2">
      <c r="A22" s="13"/>
      <c r="C22" s="83">
        <f t="shared" si="0"/>
        <v>15</v>
      </c>
      <c r="D22" s="84">
        <v>5</v>
      </c>
      <c r="E22" s="84">
        <v>52</v>
      </c>
      <c r="F22" s="84" t="s">
        <v>11</v>
      </c>
      <c r="G22" s="83" t="s">
        <v>8</v>
      </c>
      <c r="H22" s="20" t="str">
        <f>IF(ISNUMBER(E22),   VLOOKUP(E22,refs!$F$8:$H$15,3,0),   "")</f>
        <v>Edércia / Sérgio</v>
      </c>
      <c r="I22" s="38"/>
      <c r="J22" s="39"/>
    </row>
    <row r="23" spans="1:10" s="9" customFormat="1" ht="15.75" customHeight="1" x14ac:dyDescent="0.2">
      <c r="A23" s="13"/>
      <c r="C23" s="83">
        <f t="shared" si="0"/>
        <v>16</v>
      </c>
      <c r="D23" s="84">
        <v>6</v>
      </c>
      <c r="E23" s="84">
        <v>6</v>
      </c>
      <c r="F23" s="84" t="s">
        <v>13</v>
      </c>
      <c r="G23" s="83" t="s">
        <v>8</v>
      </c>
      <c r="H23" s="20" t="str">
        <f>IF(ISNUMBER(E23),   VLOOKUP(E23,refs!$F$8:$H$15,3,0),   "")</f>
        <v>Jô / Wanderley</v>
      </c>
      <c r="I23" s="38"/>
      <c r="J23" s="39"/>
    </row>
    <row r="24" spans="1:10" s="9" customFormat="1" ht="15.75" customHeight="1" x14ac:dyDescent="0.2">
      <c r="A24" s="13"/>
      <c r="C24" s="83">
        <f t="shared" si="0"/>
        <v>17</v>
      </c>
      <c r="D24" s="84">
        <v>7</v>
      </c>
      <c r="E24" s="84">
        <v>7</v>
      </c>
      <c r="F24" s="84" t="s">
        <v>15</v>
      </c>
      <c r="G24" s="83" t="s">
        <v>16</v>
      </c>
      <c r="H24" s="20" t="str">
        <f>IF(ISNUMBER(E24),   VLOOKUP(E24,refs!$F$8:$H$15,3,0),   "")</f>
        <v>M. Aurélio / Neura</v>
      </c>
      <c r="I24" s="38"/>
      <c r="J24" s="39"/>
    </row>
    <row r="25" spans="1:10" s="9" customFormat="1" ht="15.75" customHeight="1" x14ac:dyDescent="0.2">
      <c r="A25" s="13"/>
      <c r="C25" s="83">
        <f t="shared" si="0"/>
        <v>18</v>
      </c>
      <c r="D25" s="84">
        <v>1</v>
      </c>
      <c r="E25" s="84">
        <v>1</v>
      </c>
      <c r="F25" s="84" t="s">
        <v>18</v>
      </c>
      <c r="G25" s="83" t="s">
        <v>19</v>
      </c>
      <c r="H25" s="20" t="str">
        <f>IF(ISNUMBER(E25),   VLOOKUP(E25,refs!$F$8:$H$15,3,0),   "")</f>
        <v xml:space="preserve">   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2</v>
      </c>
      <c r="E26" s="84">
        <v>2</v>
      </c>
      <c r="F26" s="84" t="s">
        <v>20</v>
      </c>
      <c r="G26" s="83" t="s">
        <v>8</v>
      </c>
      <c r="H26" s="20" t="str">
        <f>IF(ISNUMBER(E26),   VLOOKUP(E26,refs!$F$8:$H$15,3,0),   "")</f>
        <v>Cynthia / Élcio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3</v>
      </c>
      <c r="E27" s="84">
        <v>3</v>
      </c>
      <c r="F27" s="84" t="s">
        <v>7</v>
      </c>
      <c r="G27" s="83" t="s">
        <v>8</v>
      </c>
      <c r="H27" s="20" t="str">
        <f>IF(ISNUMBER(E27),   VLOOKUP(E27,refs!$F$8:$H$15,3,0),   "")</f>
        <v>Maurilo / Bráulio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4</v>
      </c>
      <c r="E28" s="84">
        <v>4</v>
      </c>
      <c r="F28" s="84" t="s">
        <v>9</v>
      </c>
      <c r="G28" s="83" t="s">
        <v>8</v>
      </c>
      <c r="H28" s="20" t="str">
        <f>IF(ISNUMBER(E28),   VLOOKUP(E28,refs!$F$8:$H$15,3,0),   "")</f>
        <v>Aguinaldo / Dalva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5</v>
      </c>
      <c r="E29" s="84">
        <v>51</v>
      </c>
      <c r="F29" s="84" t="s">
        <v>11</v>
      </c>
      <c r="G29" s="83" t="s">
        <v>12</v>
      </c>
      <c r="H29" s="20" t="str">
        <f>IF(ISNUMBER(E29),   VLOOKUP(E29,refs!$F$8:$H$15,3,0),   "")</f>
        <v>Geralda / Pedro</v>
      </c>
      <c r="I29" s="38"/>
      <c r="J29" s="39"/>
    </row>
    <row r="30" spans="1:10" s="9" customFormat="1" ht="15.75" customHeight="1" x14ac:dyDescent="0.2">
      <c r="A30" s="13"/>
      <c r="C30" s="83">
        <f t="shared" si="0"/>
        <v>22</v>
      </c>
      <c r="D30" s="84">
        <v>5</v>
      </c>
      <c r="E30" s="84">
        <v>52</v>
      </c>
      <c r="F30" s="84" t="s">
        <v>11</v>
      </c>
      <c r="G30" s="83" t="s">
        <v>8</v>
      </c>
      <c r="H30" s="20" t="str">
        <f>IF(ISNUMBER(E30),   VLOOKUP(E30,refs!$F$8:$H$15,3,0),   "")</f>
        <v>Edércia / Sérgio</v>
      </c>
      <c r="I30" s="38"/>
      <c r="J30" s="39"/>
    </row>
    <row r="31" spans="1:10" s="9" customFormat="1" ht="15.75" customHeight="1" x14ac:dyDescent="0.2">
      <c r="A31" s="13"/>
      <c r="C31" s="83">
        <f t="shared" si="0"/>
        <v>23</v>
      </c>
      <c r="D31" s="84">
        <v>6</v>
      </c>
      <c r="E31" s="84">
        <v>6</v>
      </c>
      <c r="F31" s="84" t="s">
        <v>25</v>
      </c>
      <c r="G31" s="85">
        <v>0.83333333333333304</v>
      </c>
      <c r="H31" s="20" t="str">
        <f>IF(ISNUMBER(E31),   VLOOKUP(E31,refs!$F$8:$H$15,3,0),   "")</f>
        <v>Jô / Wanderley</v>
      </c>
      <c r="I31" s="38"/>
      <c r="J31" s="39"/>
    </row>
    <row r="32" spans="1:10" s="9" customFormat="1" ht="15.75" customHeight="1" x14ac:dyDescent="0.2">
      <c r="A32" s="13"/>
      <c r="C32" s="83">
        <f t="shared" si="0"/>
        <v>24</v>
      </c>
      <c r="D32" s="84">
        <v>7</v>
      </c>
      <c r="E32" s="84">
        <v>7</v>
      </c>
      <c r="F32" s="84" t="s">
        <v>15</v>
      </c>
      <c r="G32" s="85">
        <v>0.64583333333333304</v>
      </c>
      <c r="H32" s="20" t="str">
        <f>IF(ISNUMBER(E32),   VLOOKUP(E32,refs!$F$8:$H$15,3,0),   "")</f>
        <v>M. Aurélio / Neura</v>
      </c>
      <c r="I32" s="38"/>
      <c r="J32" s="39"/>
    </row>
    <row r="33" spans="1:10" s="9" customFormat="1" ht="15.75" customHeight="1" x14ac:dyDescent="0.2">
      <c r="A33" s="13"/>
      <c r="C33" s="83">
        <f t="shared" si="0"/>
        <v>25</v>
      </c>
      <c r="D33" s="84">
        <v>1</v>
      </c>
      <c r="E33" s="84">
        <v>1</v>
      </c>
      <c r="F33" s="84" t="s">
        <v>18</v>
      </c>
      <c r="G33" s="83"/>
      <c r="H33" s="20" t="str">
        <f>IF(ISNUMBER(E33),   VLOOKUP(E33,refs!$F$8:$H$15,3,0),   "")</f>
        <v xml:space="preserve">   </v>
      </c>
      <c r="I33" s="38"/>
      <c r="J33" s="39"/>
    </row>
    <row r="34" spans="1:10" s="9" customFormat="1" ht="15.75" customHeight="1" x14ac:dyDescent="0.2">
      <c r="A34" s="13"/>
      <c r="C34" s="83">
        <f t="shared" si="0"/>
        <v>26</v>
      </c>
      <c r="D34" s="84">
        <v>2</v>
      </c>
      <c r="E34" s="84">
        <v>2</v>
      </c>
      <c r="F34" s="84" t="s">
        <v>20</v>
      </c>
      <c r="G34" s="83" t="s">
        <v>8</v>
      </c>
      <c r="H34" s="20" t="str">
        <f>IF(ISNUMBER(E34),   VLOOKUP(E34,refs!$F$8:$H$15,3,0),   "")</f>
        <v>Cynthia / Élcio</v>
      </c>
      <c r="I34" s="38"/>
      <c r="J34" s="39"/>
    </row>
    <row r="35" spans="1:10" s="9" customFormat="1" ht="15.75" customHeight="1" x14ac:dyDescent="0.2">
      <c r="A35" s="13"/>
      <c r="C35" s="83">
        <f t="shared" si="0"/>
        <v>27</v>
      </c>
      <c r="D35" s="84">
        <v>3</v>
      </c>
      <c r="E35" s="84">
        <v>3</v>
      </c>
      <c r="F35" s="84" t="s">
        <v>7</v>
      </c>
      <c r="G35" s="83" t="s">
        <v>8</v>
      </c>
      <c r="H35" s="20" t="str">
        <f>IF(ISNUMBER(E35),   VLOOKUP(E35,refs!$F$8:$H$15,3,0),   "")</f>
        <v>Maurilo / Bráulio</v>
      </c>
      <c r="I35" s="38"/>
      <c r="J35" s="39"/>
    </row>
    <row r="36" spans="1:10" s="9" customFormat="1" ht="15.75" customHeight="1" x14ac:dyDescent="0.2">
      <c r="A36" s="13"/>
      <c r="C36" s="83">
        <f t="shared" si="0"/>
        <v>28</v>
      </c>
      <c r="D36" s="84">
        <v>4</v>
      </c>
      <c r="E36" s="84">
        <v>4</v>
      </c>
      <c r="F36" s="84" t="s">
        <v>9</v>
      </c>
      <c r="G36" s="83" t="s">
        <v>8</v>
      </c>
      <c r="H36" s="20" t="str">
        <f>IF(ISNUMBER(E36),   VLOOKUP(E36,refs!$F$8:$H$15,3,0),   "")</f>
        <v>Aguinaldo / Dalva</v>
      </c>
      <c r="I36" s="38"/>
      <c r="J36" s="39"/>
    </row>
    <row r="37" spans="1:10" ht="16" x14ac:dyDescent="0.2">
      <c r="C37" s="83">
        <f t="shared" si="0"/>
        <v>29</v>
      </c>
      <c r="D37" s="84">
        <v>5</v>
      </c>
      <c r="E37" s="84">
        <v>51</v>
      </c>
      <c r="F37" s="84" t="s">
        <v>11</v>
      </c>
      <c r="G37" s="83" t="s">
        <v>12</v>
      </c>
      <c r="H37" s="20" t="str">
        <f>IF(ISNUMBER(E37),   VLOOKUP(E37,refs!$F$8:$H$15,3,0),   "")</f>
        <v>Geralda / Pedro</v>
      </c>
      <c r="I37" s="38"/>
      <c r="J37" s="39"/>
    </row>
    <row r="38" spans="1:10" ht="16" x14ac:dyDescent="0.2">
      <c r="C38" s="83">
        <f t="shared" si="0"/>
        <v>29</v>
      </c>
      <c r="D38" s="84">
        <v>5</v>
      </c>
      <c r="E38" s="84">
        <v>52</v>
      </c>
      <c r="F38" s="84" t="s">
        <v>11</v>
      </c>
      <c r="G38" s="83" t="s">
        <v>8</v>
      </c>
      <c r="H38" s="20" t="str">
        <f>IF(ISNUMBER(E38),   VLOOKUP(E38,refs!$F$8:$H$15,3,0),   "")</f>
        <v>Edércia / Sérgio</v>
      </c>
      <c r="I38" s="38"/>
      <c r="J38" s="39"/>
    </row>
    <row r="39" spans="1:10" ht="16" x14ac:dyDescent="0.2">
      <c r="C39" s="83">
        <f t="shared" si="0"/>
        <v>30</v>
      </c>
      <c r="D39" s="84">
        <v>6</v>
      </c>
      <c r="E39" s="84">
        <v>6</v>
      </c>
      <c r="F39" s="84" t="s">
        <v>25</v>
      </c>
      <c r="G39" s="85">
        <v>0.83333333333333304</v>
      </c>
      <c r="H39" s="20" t="str">
        <f>IF(ISNUMBER(E39),   VLOOKUP(E39,refs!$F$8:$H$15,3,0),   "")</f>
        <v>Jô / Wanderley</v>
      </c>
      <c r="I39" s="38"/>
      <c r="J39" s="39"/>
    </row>
    <row r="40" spans="1:10" ht="16" x14ac:dyDescent="0.2">
      <c r="C40" s="83">
        <f t="shared" si="0"/>
        <v>31</v>
      </c>
      <c r="D40" s="84">
        <v>7</v>
      </c>
      <c r="E40" s="84">
        <v>7</v>
      </c>
      <c r="F40" s="84" t="s">
        <v>15</v>
      </c>
      <c r="G40" s="85">
        <v>0.64583333333333304</v>
      </c>
      <c r="H40" s="20" t="str">
        <f>IF(ISNUMBER(E40),   VLOOKUP(E40,refs!$F$8:$H$15,3,0),   "")</f>
        <v>M. Aurélio / Neura</v>
      </c>
      <c r="I40" s="38"/>
      <c r="J40" s="39"/>
    </row>
  </sheetData>
  <mergeCells count="3">
    <mergeCell ref="C2:J2"/>
    <mergeCell ref="C3:J3"/>
    <mergeCell ref="C4:D4"/>
  </mergeCells>
  <conditionalFormatting sqref="D32:E32 G32 D26:G31 J7:J32 I8:I32 C5:G25 I33:J40 H5:H40 F40 C26:C40">
    <cfRule type="expression" dxfId="85" priority="2">
      <formula>$F5="sáb"</formula>
    </cfRule>
    <cfRule type="expression" dxfId="84" priority="3">
      <formula>$F5="dom"</formula>
    </cfRule>
  </conditionalFormatting>
  <conditionalFormatting sqref="I6:J6">
    <cfRule type="expression" dxfId="83" priority="4">
      <formula>$F5="sáb"</formula>
    </cfRule>
    <cfRule type="expression" dxfId="82" priority="5">
      <formula>$F5="dom"</formula>
    </cfRule>
  </conditionalFormatting>
  <conditionalFormatting sqref="D33:E33 G33">
    <cfRule type="expression" dxfId="81" priority="6">
      <formula>$F33="sáb"</formula>
    </cfRule>
    <cfRule type="expression" dxfId="80" priority="7">
      <formula>$F33="dom"</formula>
    </cfRule>
  </conditionalFormatting>
  <conditionalFormatting sqref="F32:F33">
    <cfRule type="expression" dxfId="79" priority="8">
      <formula>$F32="sáb"</formula>
    </cfRule>
    <cfRule type="expression" dxfId="78" priority="9">
      <formula>$F32="dom"</formula>
    </cfRule>
  </conditionalFormatting>
  <conditionalFormatting sqref="C26:C33">
    <cfRule type="expression" dxfId="77" priority="10">
      <formula>$F26="sáb"</formula>
    </cfRule>
    <cfRule type="expression" dxfId="76" priority="11">
      <formula>$F26="dom"</formula>
    </cfRule>
  </conditionalFormatting>
  <conditionalFormatting sqref="J5">
    <cfRule type="expression" dxfId="75" priority="12">
      <formula>#REF!="sáb"</formula>
    </cfRule>
    <cfRule type="expression" dxfId="74" priority="13">
      <formula>#REF!="dom"</formula>
    </cfRule>
  </conditionalFormatting>
  <conditionalFormatting sqref="D40:E40 G40 D34:G39">
    <cfRule type="expression" dxfId="73" priority="14">
      <formula>$F34="sáb"</formula>
    </cfRule>
    <cfRule type="expression" dxfId="72" priority="15">
      <formula>$F34="dom"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J39"/>
  <sheetViews>
    <sheetView showGridLines="0" topLeftCell="A28" workbookViewId="0">
      <selection activeCell="G48" sqref="G48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6</v>
      </c>
      <c r="E5" s="84">
        <v>6</v>
      </c>
      <c r="F5" s="84" t="s">
        <v>13</v>
      </c>
      <c r="G5" s="83" t="s">
        <v>8</v>
      </c>
      <c r="H5" s="20" t="str">
        <f>IF(ISNUMBER(E5),   VLOOKUP(E5,refs!$F$8:$H$15,3,0),   "")</f>
        <v>Jô / Wanderley</v>
      </c>
      <c r="I5" s="97"/>
      <c r="J5" s="39"/>
    </row>
    <row r="6" spans="1:10" s="9" customFormat="1" ht="15.75" customHeight="1" x14ac:dyDescent="0.2">
      <c r="A6" s="13"/>
      <c r="C6" s="83">
        <f t="shared" ref="C6:C39" si="0">IF(D6=D5, C5, C5+1)</f>
        <v>2</v>
      </c>
      <c r="D6" s="84">
        <v>7</v>
      </c>
      <c r="E6" s="84">
        <v>7</v>
      </c>
      <c r="F6" s="84" t="s">
        <v>15</v>
      </c>
      <c r="G6" s="83" t="s">
        <v>16</v>
      </c>
      <c r="H6" s="20" t="str">
        <f>IF(ISNUMBER(E6),   VLOOKUP(E6,refs!$F$8:$H$15,3,0),   "")</f>
        <v>M. Aurélio / Neura</v>
      </c>
      <c r="I6" s="38"/>
      <c r="J6" s="39"/>
    </row>
    <row r="7" spans="1:10" s="9" customFormat="1" ht="15.75" customHeight="1" x14ac:dyDescent="0.2">
      <c r="A7" s="13"/>
      <c r="C7" s="83">
        <f t="shared" si="0"/>
        <v>3</v>
      </c>
      <c r="D7" s="84">
        <v>1</v>
      </c>
      <c r="E7" s="84">
        <v>1</v>
      </c>
      <c r="F7" s="84" t="s">
        <v>18</v>
      </c>
      <c r="G7" s="83" t="s">
        <v>19</v>
      </c>
      <c r="H7" s="20" t="str">
        <f>IF(ISNUMBER(E7),   VLOOKUP(E7,refs!$F$8:$H$15,3,0),   "")</f>
        <v xml:space="preserve">   </v>
      </c>
      <c r="I7" s="38"/>
      <c r="J7" s="39"/>
    </row>
    <row r="8" spans="1:10" s="9" customFormat="1" ht="15.75" customHeight="1" x14ac:dyDescent="0.2">
      <c r="A8" s="13"/>
      <c r="C8" s="83">
        <f t="shared" si="0"/>
        <v>4</v>
      </c>
      <c r="D8" s="84">
        <v>2</v>
      </c>
      <c r="E8" s="84">
        <v>2</v>
      </c>
      <c r="F8" s="84" t="s">
        <v>20</v>
      </c>
      <c r="G8" s="83" t="s">
        <v>8</v>
      </c>
      <c r="H8" s="20" t="str">
        <f>IF(ISNUMBER(E8),   VLOOKUP(E8,refs!$F$8:$H$15,3,0),   "")</f>
        <v>Cynthia / Élcio</v>
      </c>
      <c r="I8" s="38"/>
      <c r="J8" s="39"/>
    </row>
    <row r="9" spans="1:10" s="9" customFormat="1" ht="15.75" customHeight="1" x14ac:dyDescent="0.2">
      <c r="A9" s="13"/>
      <c r="C9" s="83">
        <f t="shared" si="0"/>
        <v>5</v>
      </c>
      <c r="D9" s="84">
        <v>3</v>
      </c>
      <c r="E9" s="84">
        <v>3</v>
      </c>
      <c r="F9" s="84" t="s">
        <v>7</v>
      </c>
      <c r="G9" s="83" t="s">
        <v>8</v>
      </c>
      <c r="H9" s="20" t="str">
        <f>IF(ISNUMBER(E9),   VLOOKUP(E9,refs!$F$8:$H$15,3,0),   "")</f>
        <v>Maurilo / Bráulio</v>
      </c>
      <c r="I9" s="38"/>
      <c r="J9" s="39"/>
    </row>
    <row r="10" spans="1:10" s="9" customFormat="1" ht="15.75" customHeight="1" x14ac:dyDescent="0.2">
      <c r="A10" s="13"/>
      <c r="C10" s="83">
        <f t="shared" si="0"/>
        <v>6</v>
      </c>
      <c r="D10" s="84">
        <v>4</v>
      </c>
      <c r="E10" s="84">
        <v>4</v>
      </c>
      <c r="F10" s="84" t="s">
        <v>9</v>
      </c>
      <c r="G10" s="83" t="s">
        <v>8</v>
      </c>
      <c r="H10" s="20" t="str">
        <f>IF(ISNUMBER(E10),   VLOOKUP(E10,refs!$F$8:$H$15,3,0),   "")</f>
        <v>Aguinaldo / Dalva</v>
      </c>
      <c r="I10" s="38"/>
      <c r="J10" s="39"/>
    </row>
    <row r="11" spans="1:10" s="9" customFormat="1" ht="15.75" customHeight="1" x14ac:dyDescent="0.2">
      <c r="A11" s="13"/>
      <c r="C11" s="83">
        <f t="shared" si="0"/>
        <v>7</v>
      </c>
      <c r="D11" s="84">
        <v>5</v>
      </c>
      <c r="E11" s="84">
        <v>51</v>
      </c>
      <c r="F11" s="84" t="s">
        <v>11</v>
      </c>
      <c r="G11" s="83" t="s">
        <v>12</v>
      </c>
      <c r="H11" s="20" t="str">
        <f>IF(ISNUMBER(E11),   VLOOKUP(E11,refs!$F$8:$H$15,3,0),   "")</f>
        <v>Geralda / Pedro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5</v>
      </c>
      <c r="E12" s="84">
        <v>52</v>
      </c>
      <c r="F12" s="84" t="s">
        <v>11</v>
      </c>
      <c r="G12" s="83" t="s">
        <v>8</v>
      </c>
      <c r="H12" s="20" t="str">
        <f>IF(ISNUMBER(E12),   VLOOKUP(E12,refs!$F$8:$H$15,3,0),   "")</f>
        <v>Edércia / Sérgio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6</v>
      </c>
      <c r="E13" s="84">
        <v>6</v>
      </c>
      <c r="F13" s="84" t="s">
        <v>13</v>
      </c>
      <c r="G13" s="83" t="s">
        <v>8</v>
      </c>
      <c r="H13" s="20" t="str">
        <f>IF(ISNUMBER(E13),   VLOOKUP(E13,refs!$F$8:$H$15,3,0),   "")</f>
        <v>Jô / Wanderley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7</v>
      </c>
      <c r="E14" s="84">
        <v>7</v>
      </c>
      <c r="F14" s="84" t="s">
        <v>15</v>
      </c>
      <c r="G14" s="83" t="s">
        <v>16</v>
      </c>
      <c r="H14" s="20" t="str">
        <f>IF(ISNUMBER(E14),   VLOOKUP(E14,refs!$F$8:$H$15,3,0),   "")</f>
        <v>M. Aurélio / Neura</v>
      </c>
      <c r="I14" s="38"/>
      <c r="J14" s="39"/>
    </row>
    <row r="15" spans="1:10" s="9" customFormat="1" ht="15.75" customHeight="1" x14ac:dyDescent="0.2">
      <c r="A15" s="13"/>
      <c r="C15" s="83">
        <f t="shared" si="0"/>
        <v>10</v>
      </c>
      <c r="D15" s="84">
        <v>1</v>
      </c>
      <c r="E15" s="84">
        <v>1</v>
      </c>
      <c r="F15" s="84" t="s">
        <v>18</v>
      </c>
      <c r="G15" s="83" t="s">
        <v>19</v>
      </c>
      <c r="H15" s="20" t="str">
        <f>IF(ISNUMBER(E15),   VLOOKUP(E15,refs!$F$8:$H$15,3,0),   "")</f>
        <v xml:space="preserve">   </v>
      </c>
      <c r="I15" s="38"/>
      <c r="J15" s="39"/>
    </row>
    <row r="16" spans="1:10" s="9" customFormat="1" ht="15.75" customHeight="1" x14ac:dyDescent="0.2">
      <c r="A16" s="13"/>
      <c r="C16" s="83">
        <f t="shared" si="0"/>
        <v>11</v>
      </c>
      <c r="D16" s="84">
        <v>2</v>
      </c>
      <c r="E16" s="84">
        <v>2</v>
      </c>
      <c r="F16" s="84" t="s">
        <v>20</v>
      </c>
      <c r="G16" s="83" t="s">
        <v>8</v>
      </c>
      <c r="H16" s="20" t="str">
        <f>IF(ISNUMBER(E16),   VLOOKUP(E16,refs!$F$8:$H$15,3,0),   "")</f>
        <v>Cynthia / Élcio</v>
      </c>
      <c r="I16" s="38"/>
      <c r="J16" s="39"/>
    </row>
    <row r="17" spans="1:10" s="9" customFormat="1" ht="15.75" customHeight="1" x14ac:dyDescent="0.2">
      <c r="A17" s="13"/>
      <c r="C17" s="83">
        <f t="shared" si="0"/>
        <v>12</v>
      </c>
      <c r="D17" s="84">
        <v>3</v>
      </c>
      <c r="E17" s="84">
        <v>3</v>
      </c>
      <c r="F17" s="84" t="s">
        <v>7</v>
      </c>
      <c r="G17" s="83" t="s">
        <v>8</v>
      </c>
      <c r="H17" s="20" t="s">
        <v>65</v>
      </c>
      <c r="I17" s="38"/>
      <c r="J17" s="39"/>
    </row>
    <row r="18" spans="1:10" s="9" customFormat="1" ht="15.75" customHeight="1" x14ac:dyDescent="0.2">
      <c r="A18" s="13"/>
      <c r="C18" s="83">
        <f t="shared" si="0"/>
        <v>13</v>
      </c>
      <c r="D18" s="84">
        <v>4</v>
      </c>
      <c r="E18" s="84">
        <v>4</v>
      </c>
      <c r="F18" s="84" t="s">
        <v>9</v>
      </c>
      <c r="G18" s="83" t="s">
        <v>8</v>
      </c>
      <c r="H18" s="20" t="str">
        <f>IF(ISNUMBER(E18),   VLOOKUP(E18,refs!$F$8:$H$15,3,0),   "")</f>
        <v>Aguinaldo / Dalva</v>
      </c>
      <c r="I18" s="38"/>
      <c r="J18" s="39"/>
    </row>
    <row r="19" spans="1:10" s="9" customFormat="1" ht="15.75" customHeight="1" x14ac:dyDescent="0.2">
      <c r="A19" s="13"/>
      <c r="C19" s="83">
        <f t="shared" si="0"/>
        <v>14</v>
      </c>
      <c r="D19" s="84">
        <v>5</v>
      </c>
      <c r="E19" s="84">
        <v>51</v>
      </c>
      <c r="F19" s="84" t="s">
        <v>11</v>
      </c>
      <c r="G19" s="83" t="s">
        <v>12</v>
      </c>
      <c r="H19" s="20" t="str">
        <f>IF(ISNUMBER(E19),   VLOOKUP(E19,refs!$F$8:$H$15,3,0),   "")</f>
        <v>Geralda / Pedro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5</v>
      </c>
      <c r="E20" s="84">
        <v>52</v>
      </c>
      <c r="F20" s="84" t="s">
        <v>11</v>
      </c>
      <c r="G20" s="83" t="s">
        <v>8</v>
      </c>
      <c r="H20" s="20" t="str">
        <f>IF(ISNUMBER(E20),   VLOOKUP(E20,refs!$F$8:$H$15,3,0),   "")</f>
        <v>Edércia / Sérgio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6</v>
      </c>
      <c r="E21" s="84">
        <v>6</v>
      </c>
      <c r="F21" s="84" t="s">
        <v>13</v>
      </c>
      <c r="G21" s="83" t="s">
        <v>8</v>
      </c>
      <c r="H21" s="20" t="str">
        <f>IF(ISNUMBER(E21),   VLOOKUP(E21,refs!$F$8:$H$15,3,0),   "")</f>
        <v>Jô / Wanderley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7</v>
      </c>
      <c r="E22" s="84">
        <v>7</v>
      </c>
      <c r="F22" s="84" t="s">
        <v>15</v>
      </c>
      <c r="G22" s="83" t="s">
        <v>16</v>
      </c>
      <c r="H22" s="20" t="str">
        <f>IF(ISNUMBER(E22),   VLOOKUP(E22,refs!$F$8:$H$15,3,0),   "")</f>
        <v>M. Aurélio / Neura</v>
      </c>
      <c r="I22" s="38"/>
      <c r="J22" s="39"/>
    </row>
    <row r="23" spans="1:10" s="9" customFormat="1" ht="15.75" customHeight="1" x14ac:dyDescent="0.2">
      <c r="A23" s="13"/>
      <c r="C23" s="83">
        <f t="shared" si="0"/>
        <v>17</v>
      </c>
      <c r="D23" s="84">
        <v>1</v>
      </c>
      <c r="E23" s="84">
        <v>1</v>
      </c>
      <c r="F23" s="84" t="s">
        <v>18</v>
      </c>
      <c r="G23" s="83" t="s">
        <v>19</v>
      </c>
      <c r="H23" s="20" t="str">
        <f>IF(ISNUMBER(E23),   VLOOKUP(E23,refs!$F$8:$H$15,3,0),   "")</f>
        <v xml:space="preserve">   </v>
      </c>
      <c r="I23" s="38"/>
      <c r="J23" s="39"/>
    </row>
    <row r="24" spans="1:10" s="9" customFormat="1" ht="15.75" customHeight="1" x14ac:dyDescent="0.2">
      <c r="A24" s="13"/>
      <c r="C24" s="83">
        <f t="shared" si="0"/>
        <v>18</v>
      </c>
      <c r="D24" s="84">
        <v>2</v>
      </c>
      <c r="E24" s="84">
        <v>2</v>
      </c>
      <c r="F24" s="84" t="s">
        <v>20</v>
      </c>
      <c r="G24" s="83" t="s">
        <v>8</v>
      </c>
      <c r="H24" s="20" t="str">
        <f>IF(ISNUMBER(E24),   VLOOKUP(E24,refs!$F$8:$H$15,3,0),   "")</f>
        <v>Cynthia / Élcio</v>
      </c>
      <c r="I24" s="38"/>
      <c r="J24" s="39"/>
    </row>
    <row r="25" spans="1:10" s="9" customFormat="1" ht="15.75" customHeight="1" x14ac:dyDescent="0.2">
      <c r="A25" s="13"/>
      <c r="C25" s="83">
        <f t="shared" si="0"/>
        <v>19</v>
      </c>
      <c r="D25" s="84">
        <v>3</v>
      </c>
      <c r="E25" s="84">
        <v>3</v>
      </c>
      <c r="F25" s="84" t="s">
        <v>7</v>
      </c>
      <c r="G25" s="83" t="s">
        <v>8</v>
      </c>
      <c r="H25" s="20" t="str">
        <f>IF(ISNUMBER(E25),   VLOOKUP(E25,refs!$F$8:$H$15,3,0),   "")</f>
        <v>Maurilo / Bráulio</v>
      </c>
      <c r="I25" s="38"/>
      <c r="J25" s="39"/>
    </row>
    <row r="26" spans="1:10" s="9" customFormat="1" ht="15.75" customHeight="1" x14ac:dyDescent="0.2">
      <c r="A26" s="13"/>
      <c r="C26" s="83">
        <f t="shared" si="0"/>
        <v>20</v>
      </c>
      <c r="D26" s="84">
        <v>4</v>
      </c>
      <c r="E26" s="84">
        <v>4</v>
      </c>
      <c r="F26" s="84" t="s">
        <v>9</v>
      </c>
      <c r="G26" s="83" t="s">
        <v>8</v>
      </c>
      <c r="H26" s="20" t="str">
        <f>IF(ISNUMBER(E26),   VLOOKUP(E26,refs!$F$8:$H$15,3,0),   "")</f>
        <v>Aguinaldo / Dalva</v>
      </c>
      <c r="I26" s="38"/>
      <c r="J26" s="39"/>
    </row>
    <row r="27" spans="1:10" s="9" customFormat="1" ht="15.75" customHeight="1" x14ac:dyDescent="0.2">
      <c r="A27" s="13"/>
      <c r="C27" s="83">
        <f t="shared" si="0"/>
        <v>21</v>
      </c>
      <c r="D27" s="84">
        <v>5</v>
      </c>
      <c r="E27" s="84">
        <v>51</v>
      </c>
      <c r="F27" s="84" t="s">
        <v>11</v>
      </c>
      <c r="G27" s="83" t="s">
        <v>12</v>
      </c>
      <c r="H27" s="20" t="str">
        <f>IF(ISNUMBER(E27),   VLOOKUP(E27,refs!$F$8:$H$15,3,0),   "")</f>
        <v>Geralda / Pedro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5</v>
      </c>
      <c r="E28" s="84">
        <v>52</v>
      </c>
      <c r="F28" s="84" t="s">
        <v>11</v>
      </c>
      <c r="G28" s="83" t="s">
        <v>8</v>
      </c>
      <c r="H28" s="20" t="str">
        <f>IF(ISNUMBER(E28),   VLOOKUP(E28,refs!$F$8:$H$15,3,0),   "")</f>
        <v>Edércia / Sérgio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6</v>
      </c>
      <c r="E29" s="84">
        <v>6</v>
      </c>
      <c r="F29" s="84" t="s">
        <v>25</v>
      </c>
      <c r="G29" s="85">
        <v>0.83333333333333304</v>
      </c>
      <c r="H29" s="20" t="str">
        <f>IF(ISNUMBER(E29),   VLOOKUP(E29,refs!$F$8:$H$15,3,0),   "")</f>
        <v>Jô / Wanderley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7</v>
      </c>
      <c r="E30" s="84">
        <v>7</v>
      </c>
      <c r="F30" s="84" t="s">
        <v>15</v>
      </c>
      <c r="G30" s="85">
        <v>0.64583333333333304</v>
      </c>
      <c r="H30" s="20" t="str">
        <f>IF(ISNUMBER(E30),   VLOOKUP(E30,refs!$F$8:$H$15,3,0),   "")</f>
        <v>M. Aurélio / Neura</v>
      </c>
      <c r="I30" s="38"/>
      <c r="J30" s="39"/>
    </row>
    <row r="31" spans="1:10" s="9" customFormat="1" ht="15.75" customHeight="1" x14ac:dyDescent="0.2">
      <c r="A31" s="13"/>
      <c r="C31" s="83">
        <f t="shared" si="0"/>
        <v>24</v>
      </c>
      <c r="D31" s="84">
        <v>1</v>
      </c>
      <c r="E31" s="84">
        <v>1</v>
      </c>
      <c r="F31" s="84" t="s">
        <v>18</v>
      </c>
      <c r="G31" s="83"/>
      <c r="H31" s="20" t="str">
        <f>IF(ISNUMBER(E31),   VLOOKUP(E31,refs!$F$8:$H$15,3,0),   "")</f>
        <v xml:space="preserve">   </v>
      </c>
      <c r="I31" s="38"/>
      <c r="J31" s="39"/>
    </row>
    <row r="32" spans="1:10" s="9" customFormat="1" ht="15.75" customHeight="1" x14ac:dyDescent="0.2">
      <c r="A32" s="13"/>
      <c r="C32" s="83">
        <f t="shared" si="0"/>
        <v>25</v>
      </c>
      <c r="D32" s="84">
        <v>2</v>
      </c>
      <c r="E32" s="84">
        <v>2</v>
      </c>
      <c r="F32" s="84" t="s">
        <v>20</v>
      </c>
      <c r="G32" s="83" t="s">
        <v>8</v>
      </c>
      <c r="H32" s="20" t="str">
        <f>IF(ISNUMBER(E32),   VLOOKUP(E32,refs!$F$8:$H$15,3,0),   "")</f>
        <v>Cynthia / Élcio</v>
      </c>
      <c r="I32" s="38"/>
      <c r="J32" s="39"/>
    </row>
    <row r="33" spans="1:10" s="9" customFormat="1" ht="15.75" customHeight="1" x14ac:dyDescent="0.2">
      <c r="A33" s="13"/>
      <c r="C33" s="83">
        <f t="shared" si="0"/>
        <v>26</v>
      </c>
      <c r="D33" s="84">
        <v>3</v>
      </c>
      <c r="E33" s="84">
        <v>3</v>
      </c>
      <c r="F33" s="84" t="s">
        <v>7</v>
      </c>
      <c r="G33" s="83" t="s">
        <v>8</v>
      </c>
      <c r="H33" s="20" t="str">
        <f>IF(ISNUMBER(E33),   VLOOKUP(E33,refs!$F$8:$H$15,3,0),   "")</f>
        <v>Maurilo / Bráulio</v>
      </c>
      <c r="I33" s="38"/>
      <c r="J33" s="39"/>
    </row>
    <row r="34" spans="1:10" s="9" customFormat="1" ht="15.75" customHeight="1" x14ac:dyDescent="0.2">
      <c r="A34" s="13"/>
      <c r="C34" s="83">
        <f t="shared" si="0"/>
        <v>27</v>
      </c>
      <c r="D34" s="84">
        <v>4</v>
      </c>
      <c r="E34" s="84">
        <v>4</v>
      </c>
      <c r="F34" s="84" t="s">
        <v>9</v>
      </c>
      <c r="G34" s="83" t="s">
        <v>8</v>
      </c>
      <c r="H34" s="20" t="str">
        <f>IF(ISNUMBER(E34),   VLOOKUP(E34,refs!$F$8:$H$15,3,0),   "")</f>
        <v>Aguinaldo / Dalva</v>
      </c>
      <c r="I34" s="38"/>
      <c r="J34" s="39"/>
    </row>
    <row r="35" spans="1:10" ht="16" x14ac:dyDescent="0.2">
      <c r="C35" s="83">
        <f t="shared" si="0"/>
        <v>28</v>
      </c>
      <c r="D35" s="84">
        <v>5</v>
      </c>
      <c r="E35" s="84">
        <v>51</v>
      </c>
      <c r="F35" s="84" t="s">
        <v>11</v>
      </c>
      <c r="G35" s="83" t="s">
        <v>12</v>
      </c>
      <c r="H35" s="20" t="str">
        <f>IF(ISNUMBER(E35),   VLOOKUP(E35,refs!$F$8:$H$15,3,0),   "")</f>
        <v>Geralda / Pedro</v>
      </c>
      <c r="I35" s="38"/>
      <c r="J35" s="39"/>
    </row>
    <row r="36" spans="1:10" ht="16" x14ac:dyDescent="0.2">
      <c r="C36" s="83">
        <f t="shared" si="0"/>
        <v>28</v>
      </c>
      <c r="D36" s="84">
        <v>5</v>
      </c>
      <c r="E36" s="84">
        <v>52</v>
      </c>
      <c r="F36" s="84" t="s">
        <v>11</v>
      </c>
      <c r="G36" s="83" t="s">
        <v>8</v>
      </c>
      <c r="H36" s="20" t="str">
        <f>IF(ISNUMBER(E36),   VLOOKUP(E36,refs!$F$8:$H$15,3,0),   "")</f>
        <v>Edércia / Sérgio</v>
      </c>
      <c r="I36" s="38"/>
      <c r="J36" s="39"/>
    </row>
    <row r="37" spans="1:10" ht="16" x14ac:dyDescent="0.2">
      <c r="C37" s="83">
        <f t="shared" si="0"/>
        <v>29</v>
      </c>
      <c r="D37" s="84">
        <v>6</v>
      </c>
      <c r="E37" s="84">
        <v>6</v>
      </c>
      <c r="F37" s="84" t="s">
        <v>25</v>
      </c>
      <c r="G37" s="85">
        <v>0.83333333333333304</v>
      </c>
      <c r="H37" s="20" t="str">
        <f>IF(ISNUMBER(E37),   VLOOKUP(E37,refs!$F$8:$H$15,3,0),   "")</f>
        <v>Jô / Wanderley</v>
      </c>
      <c r="I37" s="38"/>
      <c r="J37" s="39"/>
    </row>
    <row r="38" spans="1:10" ht="16" x14ac:dyDescent="0.2">
      <c r="C38" s="83">
        <f t="shared" si="0"/>
        <v>30</v>
      </c>
      <c r="D38" s="84">
        <v>7</v>
      </c>
      <c r="E38" s="84">
        <v>7</v>
      </c>
      <c r="F38" s="84" t="s">
        <v>15</v>
      </c>
      <c r="G38" s="85">
        <v>0.64583333333333304</v>
      </c>
      <c r="H38" s="20" t="str">
        <f>IF(ISNUMBER(E38),   VLOOKUP(E38,refs!$F$8:$H$15,3,0),   "")</f>
        <v>M. Aurélio / Neura</v>
      </c>
      <c r="I38" s="38"/>
      <c r="J38" s="39"/>
    </row>
    <row r="39" spans="1:10" ht="16" x14ac:dyDescent="0.2">
      <c r="C39" s="83">
        <f t="shared" si="0"/>
        <v>31</v>
      </c>
      <c r="D39" s="84">
        <v>1</v>
      </c>
      <c r="E39" s="84">
        <v>1</v>
      </c>
      <c r="F39" s="84" t="s">
        <v>18</v>
      </c>
      <c r="G39" s="83"/>
      <c r="H39" s="20" t="str">
        <f>IF(ISNUMBER(E39),   VLOOKUP(E39,refs!$F$8:$H$15,3,0),   "")</f>
        <v xml:space="preserve">   </v>
      </c>
      <c r="I39" s="38"/>
      <c r="J39" s="39"/>
    </row>
  </sheetData>
  <mergeCells count="3">
    <mergeCell ref="C2:J2"/>
    <mergeCell ref="C3:J3"/>
    <mergeCell ref="C4:D4"/>
  </mergeCells>
  <conditionalFormatting sqref="D30:E30 G30 D24:G29 J5:J30 I6:I30 I31:J31 C24:C31 C5:G23 H5:H31">
    <cfRule type="expression" dxfId="71" priority="2">
      <formula>$F5="sáb"</formula>
    </cfRule>
    <cfRule type="expression" dxfId="70" priority="3">
      <formula>$F5="dom"</formula>
    </cfRule>
  </conditionalFormatting>
  <conditionalFormatting sqref="D31:E31 G31">
    <cfRule type="expression" dxfId="69" priority="4">
      <formula>$F31="sáb"</formula>
    </cfRule>
    <cfRule type="expression" dxfId="68" priority="5">
      <formula>$F31="dom"</formula>
    </cfRule>
  </conditionalFormatting>
  <conditionalFormatting sqref="F30:F31">
    <cfRule type="expression" dxfId="67" priority="6">
      <formula>$F30="sáb"</formula>
    </cfRule>
    <cfRule type="expression" dxfId="66" priority="7">
      <formula>$F30="dom"</formula>
    </cfRule>
  </conditionalFormatting>
  <conditionalFormatting sqref="C24:C31">
    <cfRule type="expression" dxfId="65" priority="8">
      <formula>$F24="sáb"</formula>
    </cfRule>
    <cfRule type="expression" dxfId="64" priority="9">
      <formula>$F24="dom"</formula>
    </cfRule>
  </conditionalFormatting>
  <conditionalFormatting sqref="D38:E38 G38 D32:G37 H32:J39 C32:C39">
    <cfRule type="expression" dxfId="63" priority="10">
      <formula>$F32="sáb"</formula>
    </cfRule>
    <cfRule type="expression" dxfId="62" priority="11">
      <formula>$F32="dom"</formula>
    </cfRule>
  </conditionalFormatting>
  <conditionalFormatting sqref="D39:E39 G39">
    <cfRule type="expression" dxfId="61" priority="12">
      <formula>$F39="sáb"</formula>
    </cfRule>
    <cfRule type="expression" dxfId="60" priority="13">
      <formula>$F39="dom"</formula>
    </cfRule>
  </conditionalFormatting>
  <conditionalFormatting sqref="F38:F39">
    <cfRule type="expression" dxfId="59" priority="14">
      <formula>$F38="sáb"</formula>
    </cfRule>
    <cfRule type="expression" dxfId="58" priority="15">
      <formula>$F38="dom"</formula>
    </cfRule>
  </conditionalFormatting>
  <conditionalFormatting sqref="C32:C39">
    <cfRule type="expression" dxfId="57" priority="16">
      <formula>$F32="sáb"</formula>
    </cfRule>
    <cfRule type="expression" dxfId="56" priority="17">
      <formula>$F32="dom"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E46C0A"/>
  </sheetPr>
  <dimension ref="A1:J39"/>
  <sheetViews>
    <sheetView showGridLines="0" topLeftCell="B28" workbookViewId="0">
      <selection activeCell="J49" sqref="J49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7</v>
      </c>
      <c r="E5" s="84">
        <v>7</v>
      </c>
      <c r="F5" s="84" t="s">
        <v>15</v>
      </c>
      <c r="G5" s="83" t="s">
        <v>16</v>
      </c>
      <c r="H5" s="20" t="str">
        <f>IF(ISNUMBER(E5),   VLOOKUP(E5,refs!$F$8:$H$15,3,0),   "")</f>
        <v>M. Aurélio / Neura</v>
      </c>
      <c r="I5" s="38"/>
      <c r="J5" s="39"/>
    </row>
    <row r="6" spans="1:10" s="9" customFormat="1" ht="15.75" customHeight="1" x14ac:dyDescent="0.2">
      <c r="A6" s="13"/>
      <c r="C6" s="83">
        <f t="shared" ref="C6:C39" si="0">IF(D6=D5, C5, C5+1)</f>
        <v>2</v>
      </c>
      <c r="D6" s="84">
        <v>1</v>
      </c>
      <c r="E6" s="84">
        <v>1</v>
      </c>
      <c r="F6" s="84" t="s">
        <v>18</v>
      </c>
      <c r="G6" s="83" t="s">
        <v>19</v>
      </c>
      <c r="H6" s="20" t="str">
        <f>IF(ISNUMBER(E6),   VLOOKUP(E6,refs!$F$8:$H$15,3,0),   "")</f>
        <v xml:space="preserve">   </v>
      </c>
      <c r="I6" s="38"/>
      <c r="J6" s="39"/>
    </row>
    <row r="7" spans="1:10" s="9" customFormat="1" ht="15.75" customHeight="1" x14ac:dyDescent="0.2">
      <c r="A7" s="13"/>
      <c r="C7" s="83">
        <f t="shared" si="0"/>
        <v>3</v>
      </c>
      <c r="D7" s="84">
        <v>2</v>
      </c>
      <c r="E7" s="84">
        <v>2</v>
      </c>
      <c r="F7" s="84" t="s">
        <v>20</v>
      </c>
      <c r="G7" s="83" t="s">
        <v>8</v>
      </c>
      <c r="H7" s="20" t="str">
        <f>IF(ISNUMBER(E7),   VLOOKUP(E7,refs!$F$8:$H$15,3,0),   "")</f>
        <v>Cynthia / Élcio</v>
      </c>
      <c r="I7" s="38"/>
      <c r="J7" s="39"/>
    </row>
    <row r="8" spans="1:10" s="9" customFormat="1" ht="15.75" customHeight="1" x14ac:dyDescent="0.2">
      <c r="A8" s="13"/>
      <c r="C8" s="83">
        <f t="shared" si="0"/>
        <v>4</v>
      </c>
      <c r="D8" s="84">
        <v>3</v>
      </c>
      <c r="E8" s="84">
        <v>3</v>
      </c>
      <c r="F8" s="84" t="s">
        <v>7</v>
      </c>
      <c r="G8" s="83" t="s">
        <v>8</v>
      </c>
      <c r="H8" s="20" t="str">
        <f>IF(ISNUMBER(E8),   VLOOKUP(E8,refs!$F$8:$H$15,3,0),   "")</f>
        <v>Maurilo / Bráulio</v>
      </c>
      <c r="I8" s="38"/>
      <c r="J8" s="39"/>
    </row>
    <row r="9" spans="1:10" s="9" customFormat="1" ht="15.75" customHeight="1" x14ac:dyDescent="0.2">
      <c r="A9" s="13"/>
      <c r="C9" s="83">
        <f t="shared" si="0"/>
        <v>5</v>
      </c>
      <c r="D9" s="84">
        <v>4</v>
      </c>
      <c r="E9" s="84">
        <v>4</v>
      </c>
      <c r="F9" s="84" t="s">
        <v>9</v>
      </c>
      <c r="G9" s="83" t="s">
        <v>8</v>
      </c>
      <c r="H9" s="20" t="str">
        <f>IF(ISNUMBER(E9),   VLOOKUP(E9,refs!$F$8:$H$15,3,0),   "")</f>
        <v>Aguinaldo / Dalva</v>
      </c>
      <c r="I9" s="38"/>
      <c r="J9" s="39"/>
    </row>
    <row r="10" spans="1:10" s="9" customFormat="1" ht="15.75" customHeight="1" x14ac:dyDescent="0.2">
      <c r="A10" s="13"/>
      <c r="C10" s="83">
        <f t="shared" si="0"/>
        <v>6</v>
      </c>
      <c r="D10" s="84">
        <v>5</v>
      </c>
      <c r="E10" s="84">
        <v>51</v>
      </c>
      <c r="F10" s="84" t="s">
        <v>11</v>
      </c>
      <c r="G10" s="83" t="s">
        <v>12</v>
      </c>
      <c r="H10" s="20" t="str">
        <f>IF(ISNUMBER(E10),   VLOOKUP(E10,refs!$F$8:$H$15,3,0),   "")</f>
        <v>Geralda / Pedro</v>
      </c>
      <c r="I10" s="38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5</v>
      </c>
      <c r="E11" s="84">
        <v>52</v>
      </c>
      <c r="F11" s="84" t="s">
        <v>11</v>
      </c>
      <c r="G11" s="83" t="s">
        <v>8</v>
      </c>
      <c r="H11" s="20" t="str">
        <f>IF(ISNUMBER(E11),   VLOOKUP(E11,refs!$F$8:$H$15,3,0),   "")</f>
        <v>Edércia / Sérgio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6</v>
      </c>
      <c r="E12" s="84">
        <v>6</v>
      </c>
      <c r="F12" s="84" t="s">
        <v>13</v>
      </c>
      <c r="G12" s="83" t="s">
        <v>8</v>
      </c>
      <c r="H12" s="20" t="str">
        <f>IF(ISNUMBER(E12),   VLOOKUP(E12,refs!$F$8:$H$15,3,0),   "")</f>
        <v>Jô / Wanderley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7</v>
      </c>
      <c r="E13" s="84">
        <v>7</v>
      </c>
      <c r="F13" s="84" t="s">
        <v>15</v>
      </c>
      <c r="G13" s="83" t="s">
        <v>16</v>
      </c>
      <c r="H13" s="20" t="str">
        <f>IF(ISNUMBER(E13),   VLOOKUP(E13,refs!$F$8:$H$15,3,0),   "")</f>
        <v>M. Aurélio / Neura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1</v>
      </c>
      <c r="E14" s="84">
        <v>1</v>
      </c>
      <c r="F14" s="84" t="s">
        <v>18</v>
      </c>
      <c r="G14" s="83" t="s">
        <v>19</v>
      </c>
      <c r="H14" s="20" t="str">
        <f>IF(ISNUMBER(E14),   VLOOKUP(E14,refs!$F$8:$H$15,3,0),   "")</f>
        <v xml:space="preserve">   </v>
      </c>
      <c r="I14" s="38"/>
      <c r="J14" s="39"/>
    </row>
    <row r="15" spans="1:10" s="9" customFormat="1" ht="15.75" customHeight="1" x14ac:dyDescent="0.2">
      <c r="A15" s="13"/>
      <c r="C15" s="83">
        <f t="shared" si="0"/>
        <v>10</v>
      </c>
      <c r="D15" s="84">
        <v>2</v>
      </c>
      <c r="E15" s="84">
        <v>2</v>
      </c>
      <c r="F15" s="84" t="s">
        <v>20</v>
      </c>
      <c r="G15" s="83" t="s">
        <v>8</v>
      </c>
      <c r="H15" s="20" t="str">
        <f>IF(ISNUMBER(E15),   VLOOKUP(E15,refs!$F$8:$H$15,3,0),   "")</f>
        <v>Cynthia / Élcio</v>
      </c>
      <c r="I15" s="38"/>
      <c r="J15" s="39"/>
    </row>
    <row r="16" spans="1:10" s="9" customFormat="1" ht="15.75" customHeight="1" x14ac:dyDescent="0.2">
      <c r="A16" s="13"/>
      <c r="C16" s="83">
        <f t="shared" si="0"/>
        <v>11</v>
      </c>
      <c r="D16" s="84">
        <v>3</v>
      </c>
      <c r="E16" s="84">
        <v>3</v>
      </c>
      <c r="F16" s="84" t="s">
        <v>7</v>
      </c>
      <c r="G16" s="83" t="s">
        <v>8</v>
      </c>
      <c r="H16" s="20" t="s">
        <v>65</v>
      </c>
      <c r="I16" s="38"/>
      <c r="J16" s="39"/>
    </row>
    <row r="17" spans="1:10" s="9" customFormat="1" ht="15.75" customHeight="1" x14ac:dyDescent="0.2">
      <c r="A17" s="13"/>
      <c r="C17" s="83">
        <f t="shared" si="0"/>
        <v>12</v>
      </c>
      <c r="D17" s="84">
        <v>4</v>
      </c>
      <c r="E17" s="84">
        <v>4</v>
      </c>
      <c r="F17" s="84" t="s">
        <v>9</v>
      </c>
      <c r="G17" s="83" t="s">
        <v>8</v>
      </c>
      <c r="H17" s="20" t="str">
        <f>IF(ISNUMBER(E17),   VLOOKUP(E17,refs!$F$8:$H$15,3,0),   "")</f>
        <v>Aguinaldo / Dalva</v>
      </c>
      <c r="I17" s="38"/>
      <c r="J17" s="39"/>
    </row>
    <row r="18" spans="1:10" s="9" customFormat="1" ht="15.75" customHeight="1" x14ac:dyDescent="0.2">
      <c r="A18" s="13"/>
      <c r="C18" s="83">
        <f t="shared" si="0"/>
        <v>13</v>
      </c>
      <c r="D18" s="84">
        <v>5</v>
      </c>
      <c r="E18" s="84">
        <v>51</v>
      </c>
      <c r="F18" s="84" t="s">
        <v>11</v>
      </c>
      <c r="G18" s="83" t="s">
        <v>12</v>
      </c>
      <c r="H18" s="20" t="str">
        <f>IF(ISNUMBER(E18),   VLOOKUP(E18,refs!$F$8:$H$15,3,0),   "")</f>
        <v>Geralda / Pedro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5</v>
      </c>
      <c r="E19" s="84">
        <v>52</v>
      </c>
      <c r="F19" s="84" t="s">
        <v>11</v>
      </c>
      <c r="G19" s="83" t="s">
        <v>8</v>
      </c>
      <c r="H19" s="20" t="str">
        <f>IF(ISNUMBER(E19),   VLOOKUP(E19,refs!$F$8:$H$15,3,0),   "")</f>
        <v>Edércia / Sérgio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6</v>
      </c>
      <c r="E20" s="84">
        <v>6</v>
      </c>
      <c r="F20" s="84" t="s">
        <v>13</v>
      </c>
      <c r="G20" s="83" t="s">
        <v>8</v>
      </c>
      <c r="H20" s="20" t="str">
        <f>IF(ISNUMBER(E20),   VLOOKUP(E20,refs!$F$8:$H$15,3,0),   "")</f>
        <v>Jô / Wanderley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7</v>
      </c>
      <c r="E21" s="84">
        <v>7</v>
      </c>
      <c r="F21" s="84" t="s">
        <v>15</v>
      </c>
      <c r="G21" s="83" t="s">
        <v>16</v>
      </c>
      <c r="H21" s="20" t="str">
        <f>IF(ISNUMBER(E21),   VLOOKUP(E21,refs!$F$8:$H$15,3,0),   "")</f>
        <v>M. Aurélio / Neura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1</v>
      </c>
      <c r="E22" s="84">
        <v>1</v>
      </c>
      <c r="F22" s="84" t="s">
        <v>18</v>
      </c>
      <c r="G22" s="83" t="s">
        <v>19</v>
      </c>
      <c r="H22" s="20" t="str">
        <f>IF(ISNUMBER(E22),   VLOOKUP(E22,refs!$F$8:$H$15,3,0),   "")</f>
        <v xml:space="preserve">   </v>
      </c>
      <c r="I22" s="38"/>
      <c r="J22" s="39"/>
    </row>
    <row r="23" spans="1:10" s="9" customFormat="1" ht="15.75" customHeight="1" x14ac:dyDescent="0.2">
      <c r="A23" s="13"/>
      <c r="C23" s="83">
        <f t="shared" si="0"/>
        <v>17</v>
      </c>
      <c r="D23" s="84">
        <v>2</v>
      </c>
      <c r="E23" s="84">
        <v>2</v>
      </c>
      <c r="F23" s="84" t="s">
        <v>20</v>
      </c>
      <c r="G23" s="83" t="s">
        <v>8</v>
      </c>
      <c r="H23" s="20" t="str">
        <f>IF(ISNUMBER(E23),   VLOOKUP(E23,refs!$F$8:$H$15,3,0),   "")</f>
        <v>Cynthia / Élcio</v>
      </c>
      <c r="I23" s="38"/>
      <c r="J23" s="39"/>
    </row>
    <row r="24" spans="1:10" s="9" customFormat="1" ht="15.75" customHeight="1" x14ac:dyDescent="0.2">
      <c r="A24" s="13"/>
      <c r="C24" s="83">
        <f t="shared" si="0"/>
        <v>18</v>
      </c>
      <c r="D24" s="84">
        <v>3</v>
      </c>
      <c r="E24" s="84">
        <v>3</v>
      </c>
      <c r="F24" s="84" t="s">
        <v>7</v>
      </c>
      <c r="G24" s="83" t="s">
        <v>8</v>
      </c>
      <c r="H24" s="20" t="str">
        <f>IF(ISNUMBER(E24),   VLOOKUP(E24,refs!$F$8:$H$15,3,0),   "")</f>
        <v>Maurilo / Bráulio</v>
      </c>
      <c r="I24" s="38"/>
      <c r="J24" s="39"/>
    </row>
    <row r="25" spans="1:10" s="9" customFormat="1" ht="15.75" customHeight="1" x14ac:dyDescent="0.2">
      <c r="A25" s="13"/>
      <c r="C25" s="83">
        <f t="shared" si="0"/>
        <v>19</v>
      </c>
      <c r="D25" s="84">
        <v>4</v>
      </c>
      <c r="E25" s="84">
        <v>4</v>
      </c>
      <c r="F25" s="84" t="s">
        <v>9</v>
      </c>
      <c r="G25" s="83" t="s">
        <v>8</v>
      </c>
      <c r="H25" s="20" t="str">
        <f>IF(ISNUMBER(E25),   VLOOKUP(E25,refs!$F$8:$H$15,3,0),   "")</f>
        <v>Aguinaldo / Dalva</v>
      </c>
      <c r="I25" s="38"/>
      <c r="J25" s="39"/>
    </row>
    <row r="26" spans="1:10" s="9" customFormat="1" ht="15.75" customHeight="1" x14ac:dyDescent="0.2">
      <c r="A26" s="13"/>
      <c r="C26" s="83">
        <f t="shared" si="0"/>
        <v>20</v>
      </c>
      <c r="D26" s="84">
        <v>5</v>
      </c>
      <c r="E26" s="84">
        <v>51</v>
      </c>
      <c r="F26" s="84" t="s">
        <v>11</v>
      </c>
      <c r="G26" s="83" t="s">
        <v>12</v>
      </c>
      <c r="H26" s="20" t="str">
        <f>IF(ISNUMBER(E26),   VLOOKUP(E26,refs!$F$8:$H$15,3,0),   "")</f>
        <v>Geralda / Pedro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5</v>
      </c>
      <c r="E27" s="84">
        <v>52</v>
      </c>
      <c r="F27" s="84" t="s">
        <v>11</v>
      </c>
      <c r="G27" s="83" t="s">
        <v>8</v>
      </c>
      <c r="H27" s="20" t="str">
        <f>IF(ISNUMBER(E27),   VLOOKUP(E27,refs!$F$8:$H$15,3,0),   "")</f>
        <v>Edércia / Sérgio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6</v>
      </c>
      <c r="E28" s="84">
        <v>6</v>
      </c>
      <c r="F28" s="84" t="s">
        <v>25</v>
      </c>
      <c r="G28" s="85">
        <v>0.83333333333333304</v>
      </c>
      <c r="H28" s="20" t="str">
        <f>IF(ISNUMBER(E28),   VLOOKUP(E28,refs!$F$8:$H$15,3,0),   "")</f>
        <v>Jô / Wanderley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7</v>
      </c>
      <c r="E29" s="84">
        <v>7</v>
      </c>
      <c r="F29" s="84" t="s">
        <v>15</v>
      </c>
      <c r="G29" s="85">
        <v>0.64583333333333304</v>
      </c>
      <c r="H29" s="20" t="str">
        <f>IF(ISNUMBER(E29),   VLOOKUP(E29,refs!$F$8:$H$15,3,0),   "")</f>
        <v>M. Aurélio / Neura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1</v>
      </c>
      <c r="E30" s="84">
        <v>1</v>
      </c>
      <c r="F30" s="84" t="s">
        <v>18</v>
      </c>
      <c r="G30" s="83"/>
      <c r="H30" s="20" t="str">
        <f>IF(ISNUMBER(E30),   VLOOKUP(E30,refs!$F$8:$H$15,3,0),   "")</f>
        <v xml:space="preserve">   </v>
      </c>
      <c r="I30" s="38"/>
      <c r="J30" s="39"/>
    </row>
    <row r="31" spans="1:10" s="9" customFormat="1" ht="15.75" customHeight="1" x14ac:dyDescent="0.2">
      <c r="A31" s="13"/>
      <c r="C31" s="83">
        <f t="shared" si="0"/>
        <v>24</v>
      </c>
      <c r="D31" s="84">
        <v>2</v>
      </c>
      <c r="E31" s="84">
        <v>2</v>
      </c>
      <c r="F31" s="84" t="s">
        <v>20</v>
      </c>
      <c r="G31" s="83" t="s">
        <v>8</v>
      </c>
      <c r="H31" s="20" t="str">
        <f>IF(ISNUMBER(E31),   VLOOKUP(E31,refs!$F$8:$H$15,3,0),   "")</f>
        <v>Cynthia / Élcio</v>
      </c>
      <c r="I31" s="38"/>
      <c r="J31" s="39"/>
    </row>
    <row r="32" spans="1:10" s="9" customFormat="1" ht="15.75" customHeight="1" x14ac:dyDescent="0.2">
      <c r="A32" s="13"/>
      <c r="C32" s="83">
        <f t="shared" si="0"/>
        <v>25</v>
      </c>
      <c r="D32" s="84">
        <v>3</v>
      </c>
      <c r="E32" s="84">
        <v>3</v>
      </c>
      <c r="F32" s="84" t="s">
        <v>7</v>
      </c>
      <c r="G32" s="83" t="s">
        <v>8</v>
      </c>
      <c r="H32" s="20" t="str">
        <f>IF(ISNUMBER(E32),   VLOOKUP(E32,refs!$F$8:$H$15,3,0),   "")</f>
        <v>Maurilo / Bráulio</v>
      </c>
      <c r="I32" s="38"/>
      <c r="J32" s="39"/>
    </row>
    <row r="33" spans="1:10" s="9" customFormat="1" ht="15.75" customHeight="1" x14ac:dyDescent="0.2">
      <c r="A33" s="13"/>
      <c r="C33" s="83">
        <f t="shared" si="0"/>
        <v>26</v>
      </c>
      <c r="D33" s="84">
        <v>4</v>
      </c>
      <c r="E33" s="84">
        <v>4</v>
      </c>
      <c r="F33" s="84" t="s">
        <v>9</v>
      </c>
      <c r="G33" s="83" t="s">
        <v>8</v>
      </c>
      <c r="H33" s="20" t="str">
        <f>IF(ISNUMBER(E33),   VLOOKUP(E33,refs!$F$8:$H$15,3,0),   "")</f>
        <v>Aguinaldo / Dalva</v>
      </c>
      <c r="I33" s="38"/>
      <c r="J33" s="39"/>
    </row>
    <row r="34" spans="1:10" ht="16" x14ac:dyDescent="0.2">
      <c r="C34" s="83">
        <f t="shared" si="0"/>
        <v>27</v>
      </c>
      <c r="D34" s="84">
        <v>5</v>
      </c>
      <c r="E34" s="84">
        <v>51</v>
      </c>
      <c r="F34" s="84" t="s">
        <v>11</v>
      </c>
      <c r="G34" s="83" t="s">
        <v>12</v>
      </c>
      <c r="H34" s="20" t="str">
        <f>IF(ISNUMBER(E34),   VLOOKUP(E34,refs!$F$8:$H$15,3,0),   "")</f>
        <v>Geralda / Pedro</v>
      </c>
      <c r="I34" s="38"/>
      <c r="J34" s="39"/>
    </row>
    <row r="35" spans="1:10" ht="16" x14ac:dyDescent="0.2">
      <c r="C35" s="83">
        <f t="shared" si="0"/>
        <v>27</v>
      </c>
      <c r="D35" s="84">
        <v>5</v>
      </c>
      <c r="E35" s="84">
        <v>52</v>
      </c>
      <c r="F35" s="84" t="s">
        <v>11</v>
      </c>
      <c r="G35" s="83" t="s">
        <v>8</v>
      </c>
      <c r="H35" s="20" t="str">
        <f>IF(ISNUMBER(E35),   VLOOKUP(E35,refs!$F$8:$H$15,3,0),   "")</f>
        <v>Edércia / Sérgio</v>
      </c>
      <c r="I35" s="38"/>
      <c r="J35" s="39"/>
    </row>
    <row r="36" spans="1:10" ht="16" x14ac:dyDescent="0.2">
      <c r="C36" s="83">
        <f t="shared" si="0"/>
        <v>28</v>
      </c>
      <c r="D36" s="84">
        <v>6</v>
      </c>
      <c r="E36" s="84">
        <v>6</v>
      </c>
      <c r="F36" s="84" t="s">
        <v>25</v>
      </c>
      <c r="G36" s="85">
        <v>0.83333333333333304</v>
      </c>
      <c r="H36" s="20" t="str">
        <f>IF(ISNUMBER(E36),   VLOOKUP(E36,refs!$F$8:$H$15,3,0),   "")</f>
        <v>Jô / Wanderley</v>
      </c>
      <c r="I36" s="38"/>
      <c r="J36" s="39"/>
    </row>
    <row r="37" spans="1:10" ht="16" x14ac:dyDescent="0.2">
      <c r="C37" s="83">
        <f t="shared" si="0"/>
        <v>29</v>
      </c>
      <c r="D37" s="84">
        <v>7</v>
      </c>
      <c r="E37" s="84">
        <v>7</v>
      </c>
      <c r="F37" s="84" t="s">
        <v>15</v>
      </c>
      <c r="G37" s="85">
        <v>0.64583333333333304</v>
      </c>
      <c r="H37" s="20" t="str">
        <f>IF(ISNUMBER(E37),   VLOOKUP(E37,refs!$F$8:$H$15,3,0),   "")</f>
        <v>M. Aurélio / Neura</v>
      </c>
      <c r="I37" s="38"/>
      <c r="J37" s="39"/>
    </row>
    <row r="38" spans="1:10" ht="16" x14ac:dyDescent="0.2">
      <c r="C38" s="83">
        <f t="shared" si="0"/>
        <v>30</v>
      </c>
      <c r="D38" s="84">
        <v>1</v>
      </c>
      <c r="E38" s="84">
        <v>1</v>
      </c>
      <c r="F38" s="84" t="s">
        <v>18</v>
      </c>
      <c r="G38" s="83"/>
      <c r="H38" s="20" t="str">
        <f>IF(ISNUMBER(E38),   VLOOKUP(E38,refs!$F$8:$H$15,3,0),   "")</f>
        <v xml:space="preserve">   </v>
      </c>
      <c r="I38" s="38"/>
      <c r="J38" s="39"/>
    </row>
    <row r="39" spans="1:10" ht="16" x14ac:dyDescent="0.2">
      <c r="C39" s="83">
        <f t="shared" si="0"/>
        <v>31</v>
      </c>
      <c r="D39" s="84">
        <v>2</v>
      </c>
      <c r="E39" s="84">
        <v>2</v>
      </c>
      <c r="F39" s="84" t="s">
        <v>20</v>
      </c>
      <c r="G39" s="83" t="s">
        <v>8</v>
      </c>
      <c r="H39" s="20" t="str">
        <f>IF(ISNUMBER(E39),   VLOOKUP(E39,refs!$F$8:$H$15,3,0),   "")</f>
        <v>Cynthia / Élcio</v>
      </c>
      <c r="I39" s="38"/>
      <c r="J39" s="39"/>
    </row>
  </sheetData>
  <mergeCells count="3">
    <mergeCell ref="C2:J2"/>
    <mergeCell ref="C3:J3"/>
    <mergeCell ref="C4:D4"/>
  </mergeCells>
  <conditionalFormatting sqref="D29:E29 G29 D23:G28 C23:C30 H5:J30 C5:G22">
    <cfRule type="expression" dxfId="55" priority="2">
      <formula>$F5="sáb"</formula>
    </cfRule>
    <cfRule type="expression" dxfId="54" priority="3">
      <formula>$F5="dom"</formula>
    </cfRule>
  </conditionalFormatting>
  <conditionalFormatting sqref="D30:E30 G30">
    <cfRule type="expression" dxfId="53" priority="4">
      <formula>$F30="sáb"</formula>
    </cfRule>
    <cfRule type="expression" dxfId="52" priority="5">
      <formula>$F30="dom"</formula>
    </cfRule>
  </conditionalFormatting>
  <conditionalFormatting sqref="F29:F30">
    <cfRule type="expression" dxfId="51" priority="6">
      <formula>$F29="sáb"</formula>
    </cfRule>
    <cfRule type="expression" dxfId="50" priority="7">
      <formula>$F29="dom"</formula>
    </cfRule>
  </conditionalFormatting>
  <conditionalFormatting sqref="C23:C30">
    <cfRule type="expression" dxfId="49" priority="8">
      <formula>$F23="sáb"</formula>
    </cfRule>
    <cfRule type="expression" dxfId="48" priority="9">
      <formula>$F23="dom"</formula>
    </cfRule>
  </conditionalFormatting>
  <conditionalFormatting sqref="D37:E37 G37 D31:G36 C31:C38 H31:J38">
    <cfRule type="expression" dxfId="47" priority="10">
      <formula>$F31="sáb"</formula>
    </cfRule>
    <cfRule type="expression" dxfId="46" priority="11">
      <formula>$F31="dom"</formula>
    </cfRule>
  </conditionalFormatting>
  <conditionalFormatting sqref="D38:E38 G38">
    <cfRule type="expression" dxfId="45" priority="12">
      <formula>$F38="sáb"</formula>
    </cfRule>
    <cfRule type="expression" dxfId="44" priority="13">
      <formula>$F38="dom"</formula>
    </cfRule>
  </conditionalFormatting>
  <conditionalFormatting sqref="F37:F38">
    <cfRule type="expression" dxfId="43" priority="14">
      <formula>$F37="sáb"</formula>
    </cfRule>
    <cfRule type="expression" dxfId="42" priority="15">
      <formula>$F37="dom"</formula>
    </cfRule>
  </conditionalFormatting>
  <conditionalFormatting sqref="C31:C38">
    <cfRule type="expression" dxfId="41" priority="16">
      <formula>$F31="sáb"</formula>
    </cfRule>
    <cfRule type="expression" dxfId="40" priority="17">
      <formula>$F31="dom"</formula>
    </cfRule>
  </conditionalFormatting>
  <conditionalFormatting sqref="C39:J39">
    <cfRule type="expression" dxfId="39" priority="18">
      <formula>$F39="sáb"</formula>
    </cfRule>
    <cfRule type="expression" dxfId="38" priority="19">
      <formula>$F39="dom"</formula>
    </cfRule>
  </conditionalFormatting>
  <conditionalFormatting sqref="C39">
    <cfRule type="expression" dxfId="37" priority="20">
      <formula>$F39="sáb"</formula>
    </cfRule>
    <cfRule type="expression" dxfId="36" priority="21">
      <formula>$F39="dom"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E46C0A"/>
  </sheetPr>
  <dimension ref="A1:J39"/>
  <sheetViews>
    <sheetView showGridLines="0" topLeftCell="A25" workbookViewId="0">
      <selection activeCell="I47" sqref="I47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1</v>
      </c>
      <c r="C2" s="193" t="str">
        <f>VLOOKUP(A2,refs!B4:D15,2,0)</f>
        <v>JANEIRO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>
        <v>1</v>
      </c>
      <c r="D5" s="84">
        <v>1</v>
      </c>
      <c r="E5" s="84">
        <v>1</v>
      </c>
      <c r="F5" s="84" t="s">
        <v>18</v>
      </c>
      <c r="G5" s="83" t="s">
        <v>19</v>
      </c>
      <c r="H5" s="20" t="str">
        <f>IF(ISNUMBER(E5),   VLOOKUP(E5,refs!$F$8:$H$15,3,0),   "")</f>
        <v xml:space="preserve">   </v>
      </c>
      <c r="I5" s="38"/>
      <c r="J5" s="39"/>
    </row>
    <row r="6" spans="1:10" s="9" customFormat="1" ht="15.75" customHeight="1" x14ac:dyDescent="0.2">
      <c r="A6" s="13"/>
      <c r="C6" s="83">
        <f t="shared" ref="C6:C39" si="0">IF(D6=D5, C5, C5+1)</f>
        <v>2</v>
      </c>
      <c r="D6" s="84">
        <v>2</v>
      </c>
      <c r="E6" s="84">
        <v>2</v>
      </c>
      <c r="F6" s="84" t="s">
        <v>20</v>
      </c>
      <c r="G6" s="83" t="s">
        <v>8</v>
      </c>
      <c r="H6" s="20" t="str">
        <f>IF(ISNUMBER(E6),   VLOOKUP(E6,refs!$F$8:$H$15,3,0),   "")</f>
        <v>Cynthia / Élcio</v>
      </c>
      <c r="I6" s="38"/>
      <c r="J6" s="39"/>
    </row>
    <row r="7" spans="1:10" s="9" customFormat="1" ht="15.75" customHeight="1" x14ac:dyDescent="0.2">
      <c r="A7" s="13"/>
      <c r="C7" s="83">
        <f t="shared" si="0"/>
        <v>3</v>
      </c>
      <c r="D7" s="84">
        <v>3</v>
      </c>
      <c r="E7" s="84">
        <v>3</v>
      </c>
      <c r="F7" s="84" t="s">
        <v>7</v>
      </c>
      <c r="G7" s="83" t="s">
        <v>8</v>
      </c>
      <c r="H7" s="20" t="str">
        <f>IF(ISNUMBER(E7),   VLOOKUP(E7,refs!$F$8:$H$15,3,0),   "")</f>
        <v>Maurilo / Bráulio</v>
      </c>
      <c r="I7" s="38"/>
      <c r="J7" s="39"/>
    </row>
    <row r="8" spans="1:10" s="9" customFormat="1" ht="15.75" customHeight="1" x14ac:dyDescent="0.2">
      <c r="A8" s="13"/>
      <c r="C8" s="83">
        <f t="shared" si="0"/>
        <v>4</v>
      </c>
      <c r="D8" s="84">
        <v>4</v>
      </c>
      <c r="E8" s="84">
        <v>4</v>
      </c>
      <c r="F8" s="84" t="s">
        <v>9</v>
      </c>
      <c r="G8" s="83" t="s">
        <v>8</v>
      </c>
      <c r="H8" s="20" t="str">
        <f>IF(ISNUMBER(E8),   VLOOKUP(E8,refs!$F$8:$H$15,3,0),   "")</f>
        <v>Aguinaldo / Dalva</v>
      </c>
      <c r="I8" s="38"/>
      <c r="J8" s="39"/>
    </row>
    <row r="9" spans="1:10" s="9" customFormat="1" ht="15.75" customHeight="1" x14ac:dyDescent="0.2">
      <c r="A9" s="13"/>
      <c r="C9" s="83">
        <f t="shared" si="0"/>
        <v>5</v>
      </c>
      <c r="D9" s="84">
        <v>5</v>
      </c>
      <c r="E9" s="84">
        <v>51</v>
      </c>
      <c r="F9" s="84" t="s">
        <v>11</v>
      </c>
      <c r="G9" s="83" t="s">
        <v>12</v>
      </c>
      <c r="H9" s="20" t="str">
        <f>IF(ISNUMBER(E9),   VLOOKUP(E9,refs!$F$8:$H$15,3,0),   "")</f>
        <v>Geralda / Pedro</v>
      </c>
      <c r="I9" s="38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5</v>
      </c>
      <c r="E10" s="84">
        <v>52</v>
      </c>
      <c r="F10" s="84" t="s">
        <v>11</v>
      </c>
      <c r="G10" s="83" t="s">
        <v>8</v>
      </c>
      <c r="H10" s="20" t="str">
        <f>IF(ISNUMBER(E10),   VLOOKUP(E10,refs!$F$8:$H$15,3,0),   "")</f>
        <v>Edércia / Sérgio</v>
      </c>
      <c r="I10" s="38"/>
      <c r="J10" s="39"/>
    </row>
    <row r="11" spans="1:10" s="9" customFormat="1" ht="15.75" customHeight="1" x14ac:dyDescent="0.2">
      <c r="A11" s="13"/>
      <c r="C11" s="83">
        <f t="shared" si="0"/>
        <v>6</v>
      </c>
      <c r="D11" s="84">
        <v>6</v>
      </c>
      <c r="E11" s="84">
        <v>6</v>
      </c>
      <c r="F11" s="84" t="s">
        <v>13</v>
      </c>
      <c r="G11" s="83" t="s">
        <v>8</v>
      </c>
      <c r="H11" s="20" t="str">
        <f>IF(ISNUMBER(E11),   VLOOKUP(E11,refs!$F$8:$H$15,3,0),   "")</f>
        <v>Jô / Wanderley</v>
      </c>
      <c r="I11" s="38"/>
      <c r="J11" s="39"/>
    </row>
    <row r="12" spans="1:10" s="9" customFormat="1" ht="15.75" customHeight="1" x14ac:dyDescent="0.2">
      <c r="A12" s="13"/>
      <c r="C12" s="83">
        <f t="shared" si="0"/>
        <v>7</v>
      </c>
      <c r="D12" s="84">
        <v>7</v>
      </c>
      <c r="E12" s="84">
        <v>7</v>
      </c>
      <c r="F12" s="84" t="s">
        <v>15</v>
      </c>
      <c r="G12" s="83" t="s">
        <v>16</v>
      </c>
      <c r="H12" s="20" t="str">
        <f>IF(ISNUMBER(E12),   VLOOKUP(E12,refs!$F$8:$H$15,3,0),   "")</f>
        <v>M. Aurélio / Neura</v>
      </c>
      <c r="I12" s="38"/>
      <c r="J12" s="39"/>
    </row>
    <row r="13" spans="1:10" s="9" customFormat="1" ht="15.75" customHeight="1" x14ac:dyDescent="0.2">
      <c r="A13" s="13"/>
      <c r="C13" s="83">
        <f t="shared" si="0"/>
        <v>8</v>
      </c>
      <c r="D13" s="84">
        <v>1</v>
      </c>
      <c r="E13" s="84">
        <v>1</v>
      </c>
      <c r="F13" s="84" t="s">
        <v>18</v>
      </c>
      <c r="G13" s="83" t="s">
        <v>19</v>
      </c>
      <c r="H13" s="20" t="str">
        <f>IF(ISNUMBER(E13),   VLOOKUP(E13,refs!$F$8:$H$15,3,0),   "")</f>
        <v xml:space="preserve">   </v>
      </c>
      <c r="I13" s="38"/>
      <c r="J13" s="39"/>
    </row>
    <row r="14" spans="1:10" s="9" customFormat="1" ht="15.75" customHeight="1" x14ac:dyDescent="0.2">
      <c r="A14" s="13"/>
      <c r="C14" s="83">
        <f t="shared" si="0"/>
        <v>9</v>
      </c>
      <c r="D14" s="84">
        <v>2</v>
      </c>
      <c r="E14" s="84">
        <v>2</v>
      </c>
      <c r="F14" s="84" t="s">
        <v>20</v>
      </c>
      <c r="G14" s="83" t="s">
        <v>8</v>
      </c>
      <c r="H14" s="20" t="str">
        <f>IF(ISNUMBER(E14),   VLOOKUP(E14,refs!$F$8:$H$15,3,0),   "")</f>
        <v>Cynthia / Élcio</v>
      </c>
      <c r="I14" s="38"/>
      <c r="J14" s="39"/>
    </row>
    <row r="15" spans="1:10" s="9" customFormat="1" ht="15.75" customHeight="1" x14ac:dyDescent="0.2">
      <c r="A15" s="13"/>
      <c r="C15" s="83">
        <f t="shared" si="0"/>
        <v>10</v>
      </c>
      <c r="D15" s="84">
        <v>3</v>
      </c>
      <c r="E15" s="84">
        <v>3</v>
      </c>
      <c r="F15" s="84" t="s">
        <v>7</v>
      </c>
      <c r="G15" s="83" t="s">
        <v>8</v>
      </c>
      <c r="H15" s="20" t="s">
        <v>65</v>
      </c>
      <c r="I15" s="38"/>
      <c r="J15" s="39"/>
    </row>
    <row r="16" spans="1:10" s="9" customFormat="1" ht="15.75" customHeight="1" x14ac:dyDescent="0.2">
      <c r="A16" s="13"/>
      <c r="C16" s="83">
        <f t="shared" si="0"/>
        <v>11</v>
      </c>
      <c r="D16" s="84">
        <v>4</v>
      </c>
      <c r="E16" s="84">
        <v>4</v>
      </c>
      <c r="F16" s="84" t="s">
        <v>9</v>
      </c>
      <c r="G16" s="83" t="s">
        <v>8</v>
      </c>
      <c r="H16" s="20" t="str">
        <f>IF(ISNUMBER(E16),   VLOOKUP(E16,refs!$F$8:$H$15,3,0),   "")</f>
        <v>Aguinaldo / Dalva</v>
      </c>
      <c r="I16" s="38"/>
      <c r="J16" s="39"/>
    </row>
    <row r="17" spans="1:10" s="9" customFormat="1" ht="15.75" customHeight="1" x14ac:dyDescent="0.2">
      <c r="A17" s="13"/>
      <c r="C17" s="83">
        <f t="shared" si="0"/>
        <v>12</v>
      </c>
      <c r="D17" s="84">
        <v>5</v>
      </c>
      <c r="E17" s="84">
        <v>51</v>
      </c>
      <c r="F17" s="84" t="s">
        <v>11</v>
      </c>
      <c r="G17" s="83" t="s">
        <v>12</v>
      </c>
      <c r="H17" s="20" t="str">
        <f>IF(ISNUMBER(E17),   VLOOKUP(E17,refs!$F$8:$H$15,3,0),   "")</f>
        <v>Geralda / Pedro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5</v>
      </c>
      <c r="E18" s="84">
        <v>52</v>
      </c>
      <c r="F18" s="84" t="s">
        <v>11</v>
      </c>
      <c r="G18" s="83" t="s">
        <v>8</v>
      </c>
      <c r="H18" s="20" t="str">
        <f>IF(ISNUMBER(E18),   VLOOKUP(E18,refs!$F$8:$H$15,3,0),   "")</f>
        <v>Edércia / Sérgio</v>
      </c>
      <c r="I18" s="38"/>
      <c r="J18" s="39"/>
    </row>
    <row r="19" spans="1:10" s="9" customFormat="1" ht="15.75" customHeight="1" x14ac:dyDescent="0.2">
      <c r="A19" s="13"/>
      <c r="C19" s="83">
        <f t="shared" si="0"/>
        <v>13</v>
      </c>
      <c r="D19" s="84">
        <v>6</v>
      </c>
      <c r="E19" s="84">
        <v>6</v>
      </c>
      <c r="F19" s="84" t="s">
        <v>13</v>
      </c>
      <c r="G19" s="83" t="s">
        <v>8</v>
      </c>
      <c r="H19" s="20" t="str">
        <f>IF(ISNUMBER(E19),   VLOOKUP(E19,refs!$F$8:$H$15,3,0),   "")</f>
        <v>Jô / Wanderley</v>
      </c>
      <c r="I19" s="38"/>
      <c r="J19" s="39"/>
    </row>
    <row r="20" spans="1:10" s="9" customFormat="1" ht="15.75" customHeight="1" x14ac:dyDescent="0.2">
      <c r="A20" s="13"/>
      <c r="C20" s="83">
        <f t="shared" si="0"/>
        <v>14</v>
      </c>
      <c r="D20" s="84">
        <v>7</v>
      </c>
      <c r="E20" s="84">
        <v>7</v>
      </c>
      <c r="F20" s="84" t="s">
        <v>15</v>
      </c>
      <c r="G20" s="83" t="s">
        <v>16</v>
      </c>
      <c r="H20" s="20" t="str">
        <f>IF(ISNUMBER(E20),   VLOOKUP(E20,refs!$F$8:$H$15,3,0),   "")</f>
        <v>M. Aurélio / Neura</v>
      </c>
      <c r="I20" s="38"/>
      <c r="J20" s="39"/>
    </row>
    <row r="21" spans="1:10" s="9" customFormat="1" ht="15.75" customHeight="1" x14ac:dyDescent="0.2">
      <c r="A21" s="13"/>
      <c r="C21" s="83">
        <f t="shared" si="0"/>
        <v>15</v>
      </c>
      <c r="D21" s="84">
        <v>1</v>
      </c>
      <c r="E21" s="84">
        <v>1</v>
      </c>
      <c r="F21" s="84" t="s">
        <v>18</v>
      </c>
      <c r="G21" s="83" t="s">
        <v>19</v>
      </c>
      <c r="H21" s="20" t="str">
        <f>IF(ISNUMBER(E21),   VLOOKUP(E21,refs!$F$8:$H$15,3,0),   "")</f>
        <v xml:space="preserve">   </v>
      </c>
      <c r="I21" s="38"/>
      <c r="J21" s="39"/>
    </row>
    <row r="22" spans="1:10" s="9" customFormat="1" ht="15.75" customHeight="1" x14ac:dyDescent="0.2">
      <c r="A22" s="13"/>
      <c r="C22" s="83">
        <f t="shared" si="0"/>
        <v>16</v>
      </c>
      <c r="D22" s="84">
        <v>2</v>
      </c>
      <c r="E22" s="84">
        <v>2</v>
      </c>
      <c r="F22" s="84" t="s">
        <v>20</v>
      </c>
      <c r="G22" s="83" t="s">
        <v>8</v>
      </c>
      <c r="H22" s="20" t="str">
        <f>IF(ISNUMBER(E22),   VLOOKUP(E22,refs!$F$8:$H$15,3,0),   "")</f>
        <v>Cynthia / Élcio</v>
      </c>
      <c r="I22" s="38"/>
      <c r="J22" s="39"/>
    </row>
    <row r="23" spans="1:10" s="9" customFormat="1" ht="15.75" customHeight="1" x14ac:dyDescent="0.2">
      <c r="A23" s="13"/>
      <c r="C23" s="83">
        <f t="shared" si="0"/>
        <v>17</v>
      </c>
      <c r="D23" s="84">
        <v>3</v>
      </c>
      <c r="E23" s="84">
        <v>3</v>
      </c>
      <c r="F23" s="84" t="s">
        <v>7</v>
      </c>
      <c r="G23" s="83" t="s">
        <v>8</v>
      </c>
      <c r="H23" s="20" t="str">
        <f>IF(ISNUMBER(E23),   VLOOKUP(E23,refs!$F$8:$H$15,3,0),   "")</f>
        <v>Maurilo / Bráulio</v>
      </c>
      <c r="I23" s="38"/>
      <c r="J23" s="39"/>
    </row>
    <row r="24" spans="1:10" s="9" customFormat="1" ht="15.75" customHeight="1" x14ac:dyDescent="0.2">
      <c r="A24" s="13"/>
      <c r="C24" s="83">
        <f t="shared" si="0"/>
        <v>18</v>
      </c>
      <c r="D24" s="84">
        <v>4</v>
      </c>
      <c r="E24" s="84">
        <v>4</v>
      </c>
      <c r="F24" s="84" t="s">
        <v>9</v>
      </c>
      <c r="G24" s="83" t="s">
        <v>8</v>
      </c>
      <c r="H24" s="20" t="str">
        <f>IF(ISNUMBER(E24),   VLOOKUP(E24,refs!$F$8:$H$15,3,0),   "")</f>
        <v>Aguinaldo / Dalva</v>
      </c>
      <c r="I24" s="38"/>
      <c r="J24" s="39"/>
    </row>
    <row r="25" spans="1:10" s="9" customFormat="1" ht="15.75" customHeight="1" x14ac:dyDescent="0.2">
      <c r="A25" s="13"/>
      <c r="C25" s="83">
        <f t="shared" si="0"/>
        <v>19</v>
      </c>
      <c r="D25" s="84">
        <v>5</v>
      </c>
      <c r="E25" s="84">
        <v>51</v>
      </c>
      <c r="F25" s="84" t="s">
        <v>11</v>
      </c>
      <c r="G25" s="83" t="s">
        <v>12</v>
      </c>
      <c r="H25" s="20" t="str">
        <f>IF(ISNUMBER(E25),   VLOOKUP(E25,refs!$F$8:$H$15,3,0),   "")</f>
        <v>Geralda / Pedro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5</v>
      </c>
      <c r="E26" s="84">
        <v>52</v>
      </c>
      <c r="F26" s="84" t="s">
        <v>11</v>
      </c>
      <c r="G26" s="83" t="s">
        <v>8</v>
      </c>
      <c r="H26" s="20" t="str">
        <f>IF(ISNUMBER(E26),   VLOOKUP(E26,refs!$F$8:$H$15,3,0),   "")</f>
        <v>Edércia / Sérgio</v>
      </c>
      <c r="I26" s="38"/>
      <c r="J26" s="39"/>
    </row>
    <row r="27" spans="1:10" s="9" customFormat="1" ht="15.75" customHeight="1" x14ac:dyDescent="0.2">
      <c r="A27" s="13"/>
      <c r="C27" s="83">
        <f t="shared" si="0"/>
        <v>20</v>
      </c>
      <c r="D27" s="84">
        <v>6</v>
      </c>
      <c r="E27" s="84">
        <v>6</v>
      </c>
      <c r="F27" s="84" t="s">
        <v>25</v>
      </c>
      <c r="G27" s="85">
        <v>0.83333333333333304</v>
      </c>
      <c r="H27" s="20" t="str">
        <f>IF(ISNUMBER(E27),   VLOOKUP(E27,refs!$F$8:$H$15,3,0),   "")</f>
        <v>Jô / Wanderley</v>
      </c>
      <c r="I27" s="38"/>
      <c r="J27" s="39"/>
    </row>
    <row r="28" spans="1:10" s="9" customFormat="1" ht="15.75" customHeight="1" x14ac:dyDescent="0.2">
      <c r="A28" s="13"/>
      <c r="C28" s="83">
        <f t="shared" si="0"/>
        <v>21</v>
      </c>
      <c r="D28" s="84">
        <v>7</v>
      </c>
      <c r="E28" s="84">
        <v>7</v>
      </c>
      <c r="F28" s="84" t="s">
        <v>15</v>
      </c>
      <c r="G28" s="85">
        <v>0.64583333333333304</v>
      </c>
      <c r="H28" s="20" t="str">
        <f>IF(ISNUMBER(E28),   VLOOKUP(E28,refs!$F$8:$H$15,3,0),   "")</f>
        <v>M. Aurélio / Neura</v>
      </c>
      <c r="I28" s="38"/>
      <c r="J28" s="39"/>
    </row>
    <row r="29" spans="1:10" s="9" customFormat="1" ht="15.75" customHeight="1" x14ac:dyDescent="0.2">
      <c r="A29" s="13"/>
      <c r="C29" s="83">
        <f t="shared" si="0"/>
        <v>22</v>
      </c>
      <c r="D29" s="84">
        <v>1</v>
      </c>
      <c r="E29" s="84">
        <v>1</v>
      </c>
      <c r="F29" s="84" t="s">
        <v>18</v>
      </c>
      <c r="G29" s="83"/>
      <c r="H29" s="20" t="str">
        <f>IF(ISNUMBER(E29),   VLOOKUP(E29,refs!$F$8:$H$15,3,0),   "")</f>
        <v xml:space="preserve">   </v>
      </c>
      <c r="I29" s="38"/>
      <c r="J29" s="39"/>
    </row>
    <row r="30" spans="1:10" s="9" customFormat="1" ht="15.75" customHeight="1" x14ac:dyDescent="0.2">
      <c r="A30" s="13"/>
      <c r="C30" s="83">
        <f t="shared" si="0"/>
        <v>23</v>
      </c>
      <c r="D30" s="84">
        <v>2</v>
      </c>
      <c r="E30" s="84">
        <v>2</v>
      </c>
      <c r="F30" s="84" t="s">
        <v>20</v>
      </c>
      <c r="G30" s="83" t="s">
        <v>8</v>
      </c>
      <c r="H30" s="20" t="str">
        <f>IF(ISNUMBER(E30),   VLOOKUP(E30,refs!$F$8:$H$15,3,0),   "")</f>
        <v>Cynthia / Élcio</v>
      </c>
      <c r="I30" s="38"/>
      <c r="J30" s="39"/>
    </row>
    <row r="31" spans="1:10" s="9" customFormat="1" ht="15.75" customHeight="1" x14ac:dyDescent="0.2">
      <c r="A31" s="13"/>
      <c r="C31" s="83">
        <f t="shared" si="0"/>
        <v>24</v>
      </c>
      <c r="D31" s="84">
        <v>3</v>
      </c>
      <c r="E31" s="84">
        <v>3</v>
      </c>
      <c r="F31" s="84" t="s">
        <v>7</v>
      </c>
      <c r="G31" s="83" t="s">
        <v>8</v>
      </c>
      <c r="H31" s="20" t="str">
        <f>IF(ISNUMBER(E31),   VLOOKUP(E31,refs!$F$8:$H$15,3,0),   "")</f>
        <v>Maurilo / Bráulio</v>
      </c>
      <c r="I31" s="38"/>
      <c r="J31" s="39"/>
    </row>
    <row r="32" spans="1:10" s="9" customFormat="1" ht="15.75" customHeight="1" x14ac:dyDescent="0.2">
      <c r="A32" s="13"/>
      <c r="C32" s="83">
        <f t="shared" si="0"/>
        <v>25</v>
      </c>
      <c r="D32" s="84">
        <v>4</v>
      </c>
      <c r="E32" s="84">
        <v>4</v>
      </c>
      <c r="F32" s="84" t="s">
        <v>9</v>
      </c>
      <c r="G32" s="83" t="s">
        <v>8</v>
      </c>
      <c r="H32" s="20" t="str">
        <f>IF(ISNUMBER(E32),   VLOOKUP(E32,refs!$F$8:$H$15,3,0),   "")</f>
        <v>Aguinaldo / Dalva</v>
      </c>
      <c r="I32" s="38"/>
      <c r="J32" s="39"/>
    </row>
    <row r="33" spans="3:10" ht="16" x14ac:dyDescent="0.2">
      <c r="C33" s="83">
        <f t="shared" si="0"/>
        <v>26</v>
      </c>
      <c r="D33" s="84">
        <v>5</v>
      </c>
      <c r="E33" s="84">
        <v>51</v>
      </c>
      <c r="F33" s="84" t="s">
        <v>11</v>
      </c>
      <c r="G33" s="83" t="s">
        <v>12</v>
      </c>
      <c r="H33" s="20" t="str">
        <f>IF(ISNUMBER(E33),   VLOOKUP(E33,refs!$F$8:$H$15,3,0),   "")</f>
        <v>Geralda / Pedro</v>
      </c>
      <c r="I33" s="38"/>
      <c r="J33" s="39"/>
    </row>
    <row r="34" spans="3:10" ht="16" x14ac:dyDescent="0.2">
      <c r="C34" s="83">
        <f t="shared" si="0"/>
        <v>26</v>
      </c>
      <c r="D34" s="84">
        <v>5</v>
      </c>
      <c r="E34" s="84">
        <v>52</v>
      </c>
      <c r="F34" s="84" t="s">
        <v>11</v>
      </c>
      <c r="G34" s="83" t="s">
        <v>8</v>
      </c>
      <c r="H34" s="20" t="str">
        <f>IF(ISNUMBER(E34),   VLOOKUP(E34,refs!$F$8:$H$15,3,0),   "")</f>
        <v>Edércia / Sérgio</v>
      </c>
      <c r="I34" s="38"/>
      <c r="J34" s="39"/>
    </row>
    <row r="35" spans="3:10" ht="16" x14ac:dyDescent="0.2">
      <c r="C35" s="83">
        <f t="shared" si="0"/>
        <v>27</v>
      </c>
      <c r="D35" s="84">
        <v>6</v>
      </c>
      <c r="E35" s="84">
        <v>6</v>
      </c>
      <c r="F35" s="84" t="s">
        <v>25</v>
      </c>
      <c r="G35" s="85">
        <v>0.83333333333333304</v>
      </c>
      <c r="H35" s="20" t="str">
        <f>IF(ISNUMBER(E35),   VLOOKUP(E35,refs!$F$8:$H$15,3,0),   "")</f>
        <v>Jô / Wanderley</v>
      </c>
      <c r="I35" s="38"/>
      <c r="J35" s="39"/>
    </row>
    <row r="36" spans="3:10" ht="16" x14ac:dyDescent="0.2">
      <c r="C36" s="83">
        <f t="shared" si="0"/>
        <v>28</v>
      </c>
      <c r="D36" s="84">
        <v>7</v>
      </c>
      <c r="E36" s="84">
        <v>7</v>
      </c>
      <c r="F36" s="84" t="s">
        <v>15</v>
      </c>
      <c r="G36" s="85">
        <v>0.64583333333333304</v>
      </c>
      <c r="H36" s="20" t="str">
        <f>IF(ISNUMBER(E36),   VLOOKUP(E36,refs!$F$8:$H$15,3,0),   "")</f>
        <v>M. Aurélio / Neura</v>
      </c>
      <c r="I36" s="38"/>
      <c r="J36" s="39"/>
    </row>
    <row r="37" spans="3:10" ht="16" x14ac:dyDescent="0.2">
      <c r="C37" s="83">
        <f t="shared" si="0"/>
        <v>29</v>
      </c>
      <c r="D37" s="84">
        <v>1</v>
      </c>
      <c r="E37" s="84">
        <v>1</v>
      </c>
      <c r="F37" s="84" t="s">
        <v>18</v>
      </c>
      <c r="G37" s="83"/>
      <c r="H37" s="20" t="str">
        <f>IF(ISNUMBER(E37),   VLOOKUP(E37,refs!$F$8:$H$15,3,0),   "")</f>
        <v xml:space="preserve">   </v>
      </c>
      <c r="I37" s="38"/>
      <c r="J37" s="39"/>
    </row>
    <row r="38" spans="3:10" ht="16" x14ac:dyDescent="0.2">
      <c r="C38" s="83">
        <f t="shared" si="0"/>
        <v>30</v>
      </c>
      <c r="D38" s="84">
        <v>2</v>
      </c>
      <c r="E38" s="84">
        <v>2</v>
      </c>
      <c r="F38" s="84" t="s">
        <v>20</v>
      </c>
      <c r="G38" s="83" t="s">
        <v>8</v>
      </c>
      <c r="H38" s="20" t="str">
        <f>IF(ISNUMBER(E38),   VLOOKUP(E38,refs!$F$8:$H$15,3,0),   "")</f>
        <v>Cynthia / Élcio</v>
      </c>
      <c r="I38" s="38"/>
      <c r="J38" s="39"/>
    </row>
    <row r="39" spans="3:10" ht="16" x14ac:dyDescent="0.2">
      <c r="C39" s="83">
        <f t="shared" si="0"/>
        <v>31</v>
      </c>
      <c r="D39" s="84">
        <v>3</v>
      </c>
      <c r="E39" s="84">
        <v>3</v>
      </c>
      <c r="F39" s="84" t="s">
        <v>7</v>
      </c>
      <c r="G39" s="83" t="s">
        <v>8</v>
      </c>
      <c r="H39" s="20" t="str">
        <f>IF(ISNUMBER(E39),   VLOOKUP(E39,refs!$F$8:$H$15,3,0),   "")</f>
        <v>Maurilo / Bráulio</v>
      </c>
      <c r="I39" s="38"/>
      <c r="J39" s="39"/>
    </row>
  </sheetData>
  <mergeCells count="3">
    <mergeCell ref="C2:J2"/>
    <mergeCell ref="C3:J3"/>
    <mergeCell ref="C4:D4"/>
  </mergeCells>
  <conditionalFormatting sqref="D28:E28 G28 D22:G27 C22:C29 H5:J29 C5:G21 C38:J39">
    <cfRule type="expression" dxfId="35" priority="2">
      <formula>$F5="sáb"</formula>
    </cfRule>
    <cfRule type="expression" dxfId="34" priority="3">
      <formula>$F5="dom"</formula>
    </cfRule>
  </conditionalFormatting>
  <conditionalFormatting sqref="D29:E29 G29">
    <cfRule type="expression" dxfId="33" priority="4">
      <formula>$F29="sáb"</formula>
    </cfRule>
    <cfRule type="expression" dxfId="32" priority="5">
      <formula>$F29="dom"</formula>
    </cfRule>
  </conditionalFormatting>
  <conditionalFormatting sqref="F28:F29">
    <cfRule type="expression" dxfId="31" priority="6">
      <formula>$F28="sáb"</formula>
    </cfRule>
    <cfRule type="expression" dxfId="30" priority="7">
      <formula>$F28="dom"</formula>
    </cfRule>
  </conditionalFormatting>
  <conditionalFormatting sqref="C22:C29">
    <cfRule type="expression" dxfId="29" priority="8">
      <formula>$F22="sáb"</formula>
    </cfRule>
    <cfRule type="expression" dxfId="28" priority="9">
      <formula>$F22="dom"</formula>
    </cfRule>
  </conditionalFormatting>
  <conditionalFormatting sqref="D36:E36 G36 D30:G35 C30:C37 H30:J37">
    <cfRule type="expression" dxfId="27" priority="10">
      <formula>$F30="sáb"</formula>
    </cfRule>
    <cfRule type="expression" dxfId="26" priority="11">
      <formula>$F30="dom"</formula>
    </cfRule>
  </conditionalFormatting>
  <conditionalFormatting sqref="D37:E37 G37">
    <cfRule type="expression" dxfId="25" priority="12">
      <formula>$F37="sáb"</formula>
    </cfRule>
    <cfRule type="expression" dxfId="24" priority="13">
      <formula>$F37="dom"</formula>
    </cfRule>
  </conditionalFormatting>
  <conditionalFormatting sqref="F36:F37">
    <cfRule type="expression" dxfId="23" priority="14">
      <formula>$F36="sáb"</formula>
    </cfRule>
    <cfRule type="expression" dxfId="22" priority="15">
      <formula>$F36="dom"</formula>
    </cfRule>
  </conditionalFormatting>
  <conditionalFormatting sqref="C30:C37">
    <cfRule type="expression" dxfId="21" priority="16">
      <formula>$F30="sáb"</formula>
    </cfRule>
    <cfRule type="expression" dxfId="20" priority="17">
      <formula>$F30="dom"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workbookViewId="0">
      <selection activeCell="J26" sqref="J26"/>
    </sheetView>
  </sheetViews>
  <sheetFormatPr baseColWidth="10" defaultColWidth="8.83203125" defaultRowHeight="17" thickTop="1" thickBottom="1" x14ac:dyDescent="0.25"/>
  <cols>
    <col min="1" max="1" width="10.5" style="9" customWidth="1"/>
    <col min="2" max="2" width="9.1640625" style="9" customWidth="1"/>
    <col min="3" max="3" width="5.5" style="9" customWidth="1"/>
    <col min="4" max="4" width="0.1640625" style="9" hidden="1" customWidth="1"/>
    <col min="5" max="5" width="13.1640625" style="9" hidden="1" customWidth="1"/>
    <col min="6" max="7" width="8.1640625" style="9" customWidth="1"/>
    <col min="8" max="8" width="20.83203125" style="3" customWidth="1"/>
    <col min="9" max="9" width="70.1640625" style="4" customWidth="1"/>
    <col min="10" max="10" width="28.33203125" style="5" customWidth="1"/>
    <col min="11" max="1025" width="9.1640625" customWidth="1"/>
  </cols>
  <sheetData>
    <row r="1" spans="1:10" s="124" customFormat="1" ht="22.5" customHeight="1" thickTop="1" thickBot="1" x14ac:dyDescent="0.25">
      <c r="A1" s="118" t="s">
        <v>0</v>
      </c>
      <c r="B1" s="119"/>
      <c r="C1" s="119"/>
      <c r="D1" s="119"/>
      <c r="E1" s="119"/>
      <c r="F1" s="119"/>
      <c r="G1" s="120"/>
      <c r="H1" s="121"/>
      <c r="I1" s="122"/>
      <c r="J1" s="123"/>
    </row>
    <row r="2" spans="1:10" ht="30" customHeight="1" thickTop="1" thickBot="1" x14ac:dyDescent="0.25">
      <c r="A2" s="8">
        <v>2</v>
      </c>
      <c r="C2" s="184" t="str">
        <f>VLOOKUP(A2,refs!B4:D15,2,0)</f>
        <v>FEVEREIRO</v>
      </c>
      <c r="D2" s="184"/>
      <c r="E2" s="184"/>
      <c r="F2" s="184"/>
      <c r="G2" s="184"/>
      <c r="H2" s="184"/>
      <c r="I2" s="184"/>
      <c r="J2" s="184"/>
    </row>
    <row r="3" spans="1:10" ht="30" customHeight="1" thickTop="1" thickBot="1" x14ac:dyDescent="0.25">
      <c r="C3" s="184" t="s">
        <v>1</v>
      </c>
      <c r="D3" s="184"/>
      <c r="E3" s="184"/>
      <c r="F3" s="184"/>
      <c r="G3" s="184"/>
      <c r="H3" s="184"/>
      <c r="I3" s="184"/>
      <c r="J3" s="184"/>
    </row>
    <row r="4" spans="1:10" s="9" customFormat="1" ht="15.75" customHeight="1" thickTop="1" thickBot="1" x14ac:dyDescent="0.25">
      <c r="C4" s="185" t="s">
        <v>2</v>
      </c>
      <c r="D4" s="185"/>
      <c r="E4" s="169"/>
      <c r="F4" s="169"/>
      <c r="G4" s="169" t="s">
        <v>3</v>
      </c>
      <c r="H4" s="169" t="s">
        <v>4</v>
      </c>
      <c r="I4" s="170" t="s">
        <v>5</v>
      </c>
      <c r="J4" s="169" t="s">
        <v>6</v>
      </c>
    </row>
    <row r="5" spans="1:10" s="9" customFormat="1" ht="15.75" customHeight="1" thickTop="1" thickBot="1" x14ac:dyDescent="0.25">
      <c r="A5" s="13"/>
      <c r="C5" s="171">
        <v>1</v>
      </c>
      <c r="D5" s="171">
        <v>4</v>
      </c>
      <c r="E5" s="171">
        <v>4</v>
      </c>
      <c r="F5" s="171" t="s">
        <v>15</v>
      </c>
      <c r="G5" s="171" t="s">
        <v>16</v>
      </c>
      <c r="H5" s="181" t="s">
        <v>62</v>
      </c>
      <c r="I5" s="172" t="s">
        <v>109</v>
      </c>
      <c r="J5" s="173" t="s">
        <v>29</v>
      </c>
    </row>
    <row r="6" spans="1:10" s="9" customFormat="1" ht="15.75" customHeight="1" thickTop="1" thickBot="1" x14ac:dyDescent="0.25">
      <c r="A6" s="13"/>
      <c r="C6" s="171">
        <f t="shared" ref="C6:C45" si="0">IF(D6=D5, C5, C5+1)</f>
        <v>2</v>
      </c>
      <c r="D6" s="171">
        <v>5</v>
      </c>
      <c r="E6" s="171">
        <v>51</v>
      </c>
      <c r="F6" s="171" t="s">
        <v>18</v>
      </c>
      <c r="G6" s="171" t="s">
        <v>19</v>
      </c>
      <c r="H6" s="174"/>
      <c r="I6" s="172"/>
      <c r="J6" s="173"/>
    </row>
    <row r="7" spans="1:10" s="9" customFormat="1" ht="15.75" customHeight="1" thickTop="1" thickBot="1" x14ac:dyDescent="0.25">
      <c r="A7" s="13"/>
      <c r="C7" s="171">
        <v>3</v>
      </c>
      <c r="D7" s="171">
        <v>5</v>
      </c>
      <c r="E7" s="171">
        <v>52</v>
      </c>
      <c r="F7" s="171" t="s">
        <v>20</v>
      </c>
      <c r="G7" s="175">
        <v>0.625</v>
      </c>
      <c r="H7" s="174" t="s">
        <v>34</v>
      </c>
      <c r="I7" s="172" t="s">
        <v>79</v>
      </c>
      <c r="J7" s="173" t="s">
        <v>28</v>
      </c>
    </row>
    <row r="8" spans="1:10" s="9" customFormat="1" ht="15.75" customHeight="1" thickTop="1" thickBot="1" x14ac:dyDescent="0.25">
      <c r="A8" s="13"/>
      <c r="C8" s="171">
        <v>3</v>
      </c>
      <c r="D8" s="171">
        <v>2</v>
      </c>
      <c r="E8" s="171">
        <v>2</v>
      </c>
      <c r="F8" s="171" t="s">
        <v>20</v>
      </c>
      <c r="G8" s="171" t="s">
        <v>8</v>
      </c>
      <c r="H8" s="174" t="str">
        <f>IF(ISNUMBER(E8),   VLOOKUP(E8,refs!$F$8:$H$15,3,0),   "")</f>
        <v>Cynthia / Élcio</v>
      </c>
      <c r="I8" s="176" t="s">
        <v>75</v>
      </c>
      <c r="J8" s="177" t="s">
        <v>123</v>
      </c>
    </row>
    <row r="9" spans="1:10" s="9" customFormat="1" ht="15.75" customHeight="1" thickTop="1" thickBot="1" x14ac:dyDescent="0.25">
      <c r="A9" s="13"/>
      <c r="C9" s="171">
        <f t="shared" si="0"/>
        <v>4</v>
      </c>
      <c r="D9" s="171">
        <v>3</v>
      </c>
      <c r="E9" s="171">
        <v>3</v>
      </c>
      <c r="F9" s="171" t="s">
        <v>7</v>
      </c>
      <c r="G9" s="171" t="s">
        <v>8</v>
      </c>
      <c r="H9" s="174" t="str">
        <f>IF(ISNUMBER(E9),   VLOOKUP(E9,refs!$F$8:$H$15,3,0),   "")</f>
        <v>Maurilo / Bráulio</v>
      </c>
      <c r="I9" s="172" t="s">
        <v>76</v>
      </c>
      <c r="J9" s="173" t="s">
        <v>117</v>
      </c>
    </row>
    <row r="10" spans="1:10" s="9" customFormat="1" ht="15.75" customHeight="1" thickTop="1" thickBot="1" x14ac:dyDescent="0.25">
      <c r="A10" s="13"/>
      <c r="C10" s="171">
        <f t="shared" si="0"/>
        <v>5</v>
      </c>
      <c r="D10" s="171">
        <v>4</v>
      </c>
      <c r="E10" s="171">
        <v>4</v>
      </c>
      <c r="F10" s="171" t="s">
        <v>9</v>
      </c>
      <c r="G10" s="171" t="s">
        <v>8</v>
      </c>
      <c r="H10" s="174" t="str">
        <f>IF(ISNUMBER(E10),   VLOOKUP(E10,refs!$F$8:$H$15,3,0),   "")</f>
        <v>Aguinaldo / Dalva</v>
      </c>
      <c r="I10" s="172" t="s">
        <v>114</v>
      </c>
      <c r="J10" s="173" t="s">
        <v>115</v>
      </c>
    </row>
    <row r="11" spans="1:10" s="9" customFormat="1" ht="15.75" customHeight="1" thickTop="1" thickBot="1" x14ac:dyDescent="0.25">
      <c r="A11" s="13"/>
      <c r="C11" s="171">
        <f t="shared" si="0"/>
        <v>6</v>
      </c>
      <c r="D11" s="171">
        <v>5</v>
      </c>
      <c r="E11" s="171">
        <v>51</v>
      </c>
      <c r="F11" s="171" t="s">
        <v>11</v>
      </c>
      <c r="G11" s="175">
        <v>0.625</v>
      </c>
      <c r="H11" s="174" t="str">
        <f>IF(ISNUMBER(E11),   VLOOKUP(E11,refs!$F$8:$H$15,3,0),   "")</f>
        <v>Geralda / Pedro</v>
      </c>
      <c r="I11" s="172" t="s">
        <v>91</v>
      </c>
      <c r="J11" s="173" t="s">
        <v>118</v>
      </c>
    </row>
    <row r="12" spans="1:10" s="9" customFormat="1" ht="15.75" customHeight="1" thickTop="1" thickBot="1" x14ac:dyDescent="0.25">
      <c r="A12" s="13"/>
      <c r="C12" s="171">
        <v>6</v>
      </c>
      <c r="D12" s="171">
        <v>5</v>
      </c>
      <c r="E12" s="171">
        <v>52</v>
      </c>
      <c r="F12" s="171" t="s">
        <v>11</v>
      </c>
      <c r="G12" s="171" t="s">
        <v>8</v>
      </c>
      <c r="H12" s="174" t="str">
        <f>IF(ISNUMBER(E12),   VLOOKUP(E12,refs!$F$8:$H$15,3,0),   "")</f>
        <v>Edércia / Sérgio</v>
      </c>
      <c r="I12" s="172" t="s">
        <v>73</v>
      </c>
      <c r="J12" s="173" t="s">
        <v>10</v>
      </c>
    </row>
    <row r="13" spans="1:10" s="9" customFormat="1" ht="15.75" customHeight="1" thickTop="1" thickBot="1" x14ac:dyDescent="0.25">
      <c r="A13" s="13"/>
      <c r="C13" s="171">
        <f t="shared" si="0"/>
        <v>7</v>
      </c>
      <c r="D13" s="171">
        <v>2</v>
      </c>
      <c r="E13" s="171">
        <v>2</v>
      </c>
      <c r="F13" s="178" t="s">
        <v>13</v>
      </c>
      <c r="G13" s="175">
        <v>0.625</v>
      </c>
      <c r="H13" s="179" t="s">
        <v>66</v>
      </c>
      <c r="I13" s="161" t="s">
        <v>67</v>
      </c>
      <c r="J13" s="162" t="s">
        <v>68</v>
      </c>
    </row>
    <row r="14" spans="1:10" s="9" customFormat="1" ht="15.75" customHeight="1" thickTop="1" thickBot="1" x14ac:dyDescent="0.25">
      <c r="A14" s="13"/>
      <c r="C14" s="171">
        <v>7</v>
      </c>
      <c r="D14" s="171">
        <v>6</v>
      </c>
      <c r="E14" s="171">
        <v>6</v>
      </c>
      <c r="F14" s="171" t="s">
        <v>13</v>
      </c>
      <c r="G14" s="171" t="s">
        <v>8</v>
      </c>
      <c r="H14" s="174" t="str">
        <f>IF(ISNUMBER(E14),   VLOOKUP(E14,refs!$F$8:$H$15,3,0),   "")</f>
        <v>Jô / Wanderley</v>
      </c>
      <c r="I14" s="172" t="s">
        <v>103</v>
      </c>
      <c r="J14" s="173" t="s">
        <v>29</v>
      </c>
    </row>
    <row r="15" spans="1:10" s="9" customFormat="1" ht="15.75" customHeight="1" thickTop="1" thickBot="1" x14ac:dyDescent="0.25">
      <c r="A15" s="13"/>
      <c r="C15" s="171">
        <f t="shared" si="0"/>
        <v>8</v>
      </c>
      <c r="D15" s="171">
        <v>4</v>
      </c>
      <c r="E15" s="171">
        <v>4</v>
      </c>
      <c r="F15" s="171" t="s">
        <v>15</v>
      </c>
      <c r="G15" s="171" t="s">
        <v>16</v>
      </c>
      <c r="H15" s="181" t="s">
        <v>62</v>
      </c>
      <c r="I15" s="172" t="s">
        <v>110</v>
      </c>
      <c r="J15" s="173" t="s">
        <v>28</v>
      </c>
    </row>
    <row r="16" spans="1:10" s="9" customFormat="1" ht="15.75" customHeight="1" thickTop="1" thickBot="1" x14ac:dyDescent="0.25">
      <c r="A16" s="13"/>
      <c r="C16" s="171">
        <f t="shared" si="0"/>
        <v>9</v>
      </c>
      <c r="D16" s="171">
        <v>5</v>
      </c>
      <c r="E16" s="171">
        <v>51</v>
      </c>
      <c r="F16" s="171" t="s">
        <v>18</v>
      </c>
      <c r="G16" s="171" t="s">
        <v>19</v>
      </c>
      <c r="H16" s="174"/>
      <c r="I16" s="172"/>
      <c r="J16" s="173"/>
    </row>
    <row r="17" spans="1:10" s="9" customFormat="1" ht="15.75" customHeight="1" thickTop="1" thickBot="1" x14ac:dyDescent="0.25">
      <c r="A17" s="13"/>
      <c r="C17" s="171">
        <v>10</v>
      </c>
      <c r="D17" s="171">
        <v>5</v>
      </c>
      <c r="E17" s="171">
        <v>52</v>
      </c>
      <c r="F17" s="171" t="s">
        <v>20</v>
      </c>
      <c r="G17" s="175">
        <v>0.625</v>
      </c>
      <c r="H17" s="174" t="s">
        <v>34</v>
      </c>
      <c r="I17" s="172" t="s">
        <v>88</v>
      </c>
      <c r="J17" s="173" t="s">
        <v>32</v>
      </c>
    </row>
    <row r="18" spans="1:10" s="9" customFormat="1" ht="15.75" customHeight="1" thickTop="1" thickBot="1" x14ac:dyDescent="0.25">
      <c r="A18" s="13"/>
      <c r="C18" s="171">
        <v>10</v>
      </c>
      <c r="D18" s="171">
        <v>2</v>
      </c>
      <c r="E18" s="171">
        <v>2</v>
      </c>
      <c r="F18" s="171" t="s">
        <v>20</v>
      </c>
      <c r="G18" s="171" t="s">
        <v>8</v>
      </c>
      <c r="H18" s="174" t="str">
        <f>IF(ISNUMBER(E18),   VLOOKUP(E18,refs!$F$8:$H$15,3,0),   "")</f>
        <v>Cynthia / Élcio</v>
      </c>
      <c r="I18" s="176" t="s">
        <v>84</v>
      </c>
      <c r="J18" s="177" t="s">
        <v>124</v>
      </c>
    </row>
    <row r="19" spans="1:10" s="9" customFormat="1" ht="15.75" customHeight="1" thickTop="1" thickBot="1" x14ac:dyDescent="0.25">
      <c r="A19" s="13"/>
      <c r="C19" s="171">
        <f t="shared" si="0"/>
        <v>11</v>
      </c>
      <c r="D19" s="171">
        <v>3</v>
      </c>
      <c r="E19" s="171">
        <v>3</v>
      </c>
      <c r="F19" s="171" t="s">
        <v>7</v>
      </c>
      <c r="G19" s="171" t="s">
        <v>8</v>
      </c>
      <c r="H19" s="174" t="str">
        <f>IF(ISNUMBER(E19),   VLOOKUP(E19,refs!$F$8:$H$15,3,0),   "")</f>
        <v>Maurilo / Bráulio</v>
      </c>
      <c r="I19" s="172" t="s">
        <v>130</v>
      </c>
      <c r="J19" s="173" t="s">
        <v>22</v>
      </c>
    </row>
    <row r="20" spans="1:10" s="9" customFormat="1" ht="15.75" customHeight="1" thickTop="1" thickBot="1" x14ac:dyDescent="0.25">
      <c r="A20" s="13"/>
      <c r="C20" s="171">
        <f t="shared" si="0"/>
        <v>12</v>
      </c>
      <c r="D20" s="171">
        <v>4</v>
      </c>
      <c r="E20" s="171">
        <v>4</v>
      </c>
      <c r="F20" s="171" t="s">
        <v>9</v>
      </c>
      <c r="G20" s="171" t="s">
        <v>8</v>
      </c>
      <c r="H20" s="174" t="str">
        <f>IF(ISNUMBER(E20),   VLOOKUP(E20,refs!$F$8:$H$15,3,0),   "")</f>
        <v>Aguinaldo / Dalva</v>
      </c>
      <c r="I20" s="172" t="s">
        <v>116</v>
      </c>
      <c r="J20" s="173" t="s">
        <v>133</v>
      </c>
    </row>
    <row r="21" spans="1:10" s="9" customFormat="1" ht="15.75" customHeight="1" thickTop="1" thickBot="1" x14ac:dyDescent="0.25">
      <c r="A21" s="13"/>
      <c r="C21" s="171">
        <f t="shared" si="0"/>
        <v>13</v>
      </c>
      <c r="D21" s="171">
        <v>5</v>
      </c>
      <c r="E21" s="171">
        <v>51</v>
      </c>
      <c r="F21" s="171" t="s">
        <v>11</v>
      </c>
      <c r="G21" s="175">
        <v>0.625</v>
      </c>
      <c r="H21" s="174" t="str">
        <f>IF(ISNUMBER(E21),   VLOOKUP(E21,refs!$F$8:$H$15,3,0),   "")</f>
        <v>Geralda / Pedro</v>
      </c>
      <c r="I21" s="172" t="s">
        <v>119</v>
      </c>
      <c r="J21" s="173" t="s">
        <v>120</v>
      </c>
    </row>
    <row r="22" spans="1:10" s="9" customFormat="1" ht="15.75" customHeight="1" thickTop="1" thickBot="1" x14ac:dyDescent="0.25">
      <c r="A22" s="13"/>
      <c r="C22" s="171">
        <v>13</v>
      </c>
      <c r="D22" s="171">
        <v>5</v>
      </c>
      <c r="E22" s="171">
        <v>52</v>
      </c>
      <c r="F22" s="171" t="s">
        <v>11</v>
      </c>
      <c r="G22" s="171" t="s">
        <v>8</v>
      </c>
      <c r="H22" s="174" t="str">
        <f>IF(ISNUMBER(E22),   VLOOKUP(E22,refs!$F$8:$H$15,3,0),   "")</f>
        <v>Edércia / Sérgio</v>
      </c>
      <c r="I22" s="172" t="s">
        <v>81</v>
      </c>
      <c r="J22" s="173" t="s">
        <v>26</v>
      </c>
    </row>
    <row r="23" spans="1:10" s="9" customFormat="1" ht="15.75" customHeight="1" thickTop="1" thickBot="1" x14ac:dyDescent="0.25">
      <c r="A23" s="13"/>
      <c r="C23" s="171">
        <f t="shared" si="0"/>
        <v>14</v>
      </c>
      <c r="D23" s="171">
        <v>2</v>
      </c>
      <c r="E23" s="171">
        <v>2</v>
      </c>
      <c r="F23" s="178" t="s">
        <v>13</v>
      </c>
      <c r="G23" s="175">
        <v>0.625</v>
      </c>
      <c r="H23" s="179" t="s">
        <v>66</v>
      </c>
      <c r="I23" s="161" t="s">
        <v>67</v>
      </c>
      <c r="J23" s="162" t="s">
        <v>68</v>
      </c>
    </row>
    <row r="24" spans="1:10" s="9" customFormat="1" ht="15.75" customHeight="1" thickTop="1" thickBot="1" x14ac:dyDescent="0.25">
      <c r="A24" s="13"/>
      <c r="C24" s="171">
        <v>14</v>
      </c>
      <c r="D24" s="171">
        <v>6</v>
      </c>
      <c r="E24" s="171">
        <v>6</v>
      </c>
      <c r="F24" s="171" t="s">
        <v>13</v>
      </c>
      <c r="G24" s="171" t="s">
        <v>8</v>
      </c>
      <c r="H24" s="174" t="str">
        <f>IF(ISNUMBER(E24),   VLOOKUP(E24,refs!$F$8:$H$15,3,0),   "")</f>
        <v>Jô / Wanderley</v>
      </c>
      <c r="I24" s="172" t="s">
        <v>104</v>
      </c>
      <c r="J24" s="173" t="s">
        <v>105</v>
      </c>
    </row>
    <row r="25" spans="1:10" s="9" customFormat="1" ht="15.75" customHeight="1" thickTop="1" thickBot="1" x14ac:dyDescent="0.25">
      <c r="A25" s="13"/>
      <c r="C25" s="171">
        <f t="shared" si="0"/>
        <v>15</v>
      </c>
      <c r="D25" s="171">
        <v>4</v>
      </c>
      <c r="E25" s="171">
        <v>4</v>
      </c>
      <c r="F25" s="171" t="s">
        <v>15</v>
      </c>
      <c r="G25" s="171" t="s">
        <v>16</v>
      </c>
      <c r="H25" s="181" t="s">
        <v>62</v>
      </c>
      <c r="I25" s="172" t="s">
        <v>111</v>
      </c>
      <c r="J25" s="173" t="s">
        <v>21</v>
      </c>
    </row>
    <row r="26" spans="1:10" s="9" customFormat="1" ht="15.75" customHeight="1" thickTop="1" thickBot="1" x14ac:dyDescent="0.25">
      <c r="A26" s="13"/>
      <c r="C26" s="171">
        <f t="shared" si="0"/>
        <v>16</v>
      </c>
      <c r="D26" s="171">
        <v>5</v>
      </c>
      <c r="E26" s="171">
        <v>51</v>
      </c>
      <c r="F26" s="171" t="s">
        <v>18</v>
      </c>
      <c r="G26" s="171" t="s">
        <v>19</v>
      </c>
      <c r="H26" s="174"/>
      <c r="I26" s="172"/>
      <c r="J26" s="173"/>
    </row>
    <row r="27" spans="1:10" s="9" customFormat="1" ht="15.75" customHeight="1" thickTop="1" thickBot="1" x14ac:dyDescent="0.25">
      <c r="A27" s="13"/>
      <c r="C27" s="171">
        <v>17</v>
      </c>
      <c r="D27" s="171">
        <v>5</v>
      </c>
      <c r="E27" s="171">
        <v>52</v>
      </c>
      <c r="F27" s="171" t="s">
        <v>20</v>
      </c>
      <c r="G27" s="175">
        <v>0.625</v>
      </c>
      <c r="H27" s="174" t="s">
        <v>34</v>
      </c>
      <c r="I27" s="172" t="s">
        <v>95</v>
      </c>
      <c r="J27" s="173" t="s">
        <v>28</v>
      </c>
    </row>
    <row r="28" spans="1:10" s="9" customFormat="1" ht="15.75" customHeight="1" thickTop="1" thickBot="1" x14ac:dyDescent="0.25">
      <c r="A28" s="13"/>
      <c r="C28" s="171">
        <v>17</v>
      </c>
      <c r="D28" s="171">
        <v>2</v>
      </c>
      <c r="E28" s="171">
        <v>2</v>
      </c>
      <c r="F28" s="171" t="s">
        <v>20</v>
      </c>
      <c r="G28" s="171" t="s">
        <v>8</v>
      </c>
      <c r="H28" s="174" t="str">
        <f>IF(ISNUMBER(E28),   VLOOKUP(E28,refs!$F$8:$H$15,3,0),   "")</f>
        <v>Cynthia / Élcio</v>
      </c>
      <c r="I28" s="176" t="s">
        <v>93</v>
      </c>
      <c r="J28" s="177" t="s">
        <v>125</v>
      </c>
    </row>
    <row r="29" spans="1:10" s="9" customFormat="1" ht="15.75" customHeight="1" thickTop="1" thickBot="1" x14ac:dyDescent="0.25">
      <c r="A29" s="13"/>
      <c r="C29" s="171">
        <f t="shared" si="0"/>
        <v>18</v>
      </c>
      <c r="D29" s="171">
        <v>3</v>
      </c>
      <c r="E29" s="171">
        <v>3</v>
      </c>
      <c r="F29" s="171" t="s">
        <v>7</v>
      </c>
      <c r="G29" s="171" t="s">
        <v>8</v>
      </c>
      <c r="H29" s="174" t="str">
        <f>IF(ISNUMBER(E29),   VLOOKUP(E29,refs!$F$8:$H$15,3,0),   "")</f>
        <v>Maurilo / Bráulio</v>
      </c>
      <c r="I29" s="172" t="s">
        <v>94</v>
      </c>
      <c r="J29" s="173" t="s">
        <v>28</v>
      </c>
    </row>
    <row r="30" spans="1:10" s="9" customFormat="1" ht="15.75" customHeight="1" thickTop="1" thickBot="1" x14ac:dyDescent="0.25">
      <c r="A30" s="13"/>
      <c r="C30" s="171">
        <f t="shared" si="0"/>
        <v>19</v>
      </c>
      <c r="D30" s="171">
        <v>4</v>
      </c>
      <c r="E30" s="171">
        <v>4</v>
      </c>
      <c r="F30" s="171" t="s">
        <v>9</v>
      </c>
      <c r="G30" s="171" t="s">
        <v>8</v>
      </c>
      <c r="H30" s="174" t="str">
        <f>IF(ISNUMBER(E30),   VLOOKUP(E30,refs!$F$8:$H$15,3,0),   "")</f>
        <v>Aguinaldo / Dalva</v>
      </c>
      <c r="I30" s="172" t="s">
        <v>78</v>
      </c>
      <c r="J30" s="173" t="s">
        <v>23</v>
      </c>
    </row>
    <row r="31" spans="1:10" s="9" customFormat="1" ht="15.75" customHeight="1" thickTop="1" thickBot="1" x14ac:dyDescent="0.25">
      <c r="A31" s="13"/>
      <c r="C31" s="171">
        <f t="shared" si="0"/>
        <v>20</v>
      </c>
      <c r="D31" s="171">
        <v>5</v>
      </c>
      <c r="E31" s="171">
        <v>51</v>
      </c>
      <c r="F31" s="171" t="s">
        <v>11</v>
      </c>
      <c r="G31" s="175">
        <v>0.625</v>
      </c>
      <c r="H31" s="174" t="str">
        <f>IF(ISNUMBER(E31),   VLOOKUP(E31,refs!$F$8:$H$15,3,0),   "")</f>
        <v>Geralda / Pedro</v>
      </c>
      <c r="I31" s="172" t="s">
        <v>121</v>
      </c>
      <c r="J31" s="173" t="s">
        <v>122</v>
      </c>
    </row>
    <row r="32" spans="1:10" s="9" customFormat="1" ht="15.75" customHeight="1" thickTop="1" thickBot="1" x14ac:dyDescent="0.25">
      <c r="A32" s="13"/>
      <c r="C32" s="171">
        <v>20</v>
      </c>
      <c r="D32" s="171">
        <v>5</v>
      </c>
      <c r="E32" s="171">
        <v>52</v>
      </c>
      <c r="F32" s="171" t="s">
        <v>11</v>
      </c>
      <c r="G32" s="171" t="s">
        <v>8</v>
      </c>
      <c r="H32" s="174" t="str">
        <f>IF(ISNUMBER(E32),   VLOOKUP(E32,refs!$F$8:$H$15,3,0),   "")</f>
        <v>Edércia / Sérgio</v>
      </c>
      <c r="I32" s="172" t="s">
        <v>91</v>
      </c>
      <c r="J32" s="173" t="s">
        <v>128</v>
      </c>
    </row>
    <row r="33" spans="1:10" s="9" customFormat="1" ht="15.75" customHeight="1" thickTop="1" thickBot="1" x14ac:dyDescent="0.25">
      <c r="A33" s="13"/>
      <c r="C33" s="171">
        <f t="shared" si="0"/>
        <v>21</v>
      </c>
      <c r="D33" s="171">
        <v>2</v>
      </c>
      <c r="E33" s="171">
        <v>2</v>
      </c>
      <c r="F33" s="178" t="s">
        <v>13</v>
      </c>
      <c r="G33" s="175">
        <v>0.625</v>
      </c>
      <c r="H33" s="179" t="s">
        <v>66</v>
      </c>
      <c r="I33" s="161" t="s">
        <v>67</v>
      </c>
      <c r="J33" s="162" t="s">
        <v>68</v>
      </c>
    </row>
    <row r="34" spans="1:10" s="9" customFormat="1" ht="15.75" customHeight="1" thickTop="1" thickBot="1" x14ac:dyDescent="0.25">
      <c r="A34" s="13"/>
      <c r="C34" s="171">
        <v>21</v>
      </c>
      <c r="D34" s="171">
        <v>6</v>
      </c>
      <c r="E34" s="171">
        <v>6</v>
      </c>
      <c r="F34" s="171" t="s">
        <v>13</v>
      </c>
      <c r="G34" s="171" t="s">
        <v>8</v>
      </c>
      <c r="H34" s="174" t="str">
        <f>IF(ISNUMBER(E34),   VLOOKUP(E34,refs!$F$8:$H$15,3,0),   "")</f>
        <v>Jô / Wanderley</v>
      </c>
      <c r="I34" s="172" t="s">
        <v>106</v>
      </c>
      <c r="J34" s="173" t="s">
        <v>107</v>
      </c>
    </row>
    <row r="35" spans="1:10" s="9" customFormat="1" ht="15.75" customHeight="1" thickTop="1" thickBot="1" x14ac:dyDescent="0.25">
      <c r="A35" s="13"/>
      <c r="C35" s="171">
        <f t="shared" si="0"/>
        <v>22</v>
      </c>
      <c r="D35" s="171">
        <v>4</v>
      </c>
      <c r="E35" s="171">
        <v>4</v>
      </c>
      <c r="F35" s="171" t="s">
        <v>15</v>
      </c>
      <c r="G35" s="171" t="s">
        <v>16</v>
      </c>
      <c r="H35" s="181" t="s">
        <v>62</v>
      </c>
      <c r="I35" s="172" t="s">
        <v>113</v>
      </c>
      <c r="J35" s="173" t="s">
        <v>28</v>
      </c>
    </row>
    <row r="36" spans="1:10" ht="18" thickTop="1" thickBot="1" x14ac:dyDescent="0.25">
      <c r="C36" s="171">
        <f t="shared" si="0"/>
        <v>23</v>
      </c>
      <c r="D36" s="171">
        <v>5</v>
      </c>
      <c r="E36" s="171">
        <v>51</v>
      </c>
      <c r="F36" s="171" t="s">
        <v>18</v>
      </c>
      <c r="G36" s="171" t="s">
        <v>19</v>
      </c>
      <c r="H36" s="174"/>
      <c r="I36" s="172"/>
      <c r="J36" s="173"/>
    </row>
    <row r="37" spans="1:10" ht="18" thickTop="1" thickBot="1" x14ac:dyDescent="0.25">
      <c r="C37" s="171">
        <v>24</v>
      </c>
      <c r="D37" s="171">
        <v>5</v>
      </c>
      <c r="E37" s="171">
        <v>52</v>
      </c>
      <c r="F37" s="171" t="s">
        <v>20</v>
      </c>
      <c r="G37" s="175">
        <v>0.625</v>
      </c>
      <c r="H37" s="174" t="s">
        <v>34</v>
      </c>
      <c r="I37" s="172" t="s">
        <v>14</v>
      </c>
      <c r="J37" s="173" t="s">
        <v>32</v>
      </c>
    </row>
    <row r="38" spans="1:10" ht="18" thickTop="1" thickBot="1" x14ac:dyDescent="0.25">
      <c r="C38" s="171">
        <v>24</v>
      </c>
      <c r="D38" s="171">
        <v>2</v>
      </c>
      <c r="E38" s="171">
        <v>2</v>
      </c>
      <c r="F38" s="171" t="s">
        <v>20</v>
      </c>
      <c r="G38" s="171" t="s">
        <v>8</v>
      </c>
      <c r="H38" s="174" t="str">
        <f>IF(ISNUMBER(E38),   VLOOKUP(E38,refs!$F$8:$H$15,3,0),   "")</f>
        <v>Cynthia / Élcio</v>
      </c>
      <c r="I38" s="176" t="s">
        <v>126</v>
      </c>
      <c r="J38" s="177" t="s">
        <v>127</v>
      </c>
    </row>
    <row r="39" spans="1:10" ht="18" thickTop="1" thickBot="1" x14ac:dyDescent="0.25">
      <c r="C39" s="171">
        <f t="shared" si="0"/>
        <v>25</v>
      </c>
      <c r="D39" s="171">
        <v>3</v>
      </c>
      <c r="E39" s="171">
        <v>3</v>
      </c>
      <c r="F39" s="171" t="s">
        <v>7</v>
      </c>
      <c r="G39" s="171" t="s">
        <v>8</v>
      </c>
      <c r="H39" s="174" t="str">
        <f>IF(ISNUMBER(E39),   VLOOKUP(E39,refs!$F$8:$H$15,3,0),   "")</f>
        <v>Maurilo / Bráulio</v>
      </c>
      <c r="I39" s="172" t="s">
        <v>131</v>
      </c>
      <c r="J39" s="173" t="s">
        <v>21</v>
      </c>
    </row>
    <row r="40" spans="1:10" ht="18" thickTop="1" thickBot="1" x14ac:dyDescent="0.25">
      <c r="C40" s="171">
        <f t="shared" si="0"/>
        <v>26</v>
      </c>
      <c r="D40" s="171">
        <v>4</v>
      </c>
      <c r="E40" s="171">
        <v>4</v>
      </c>
      <c r="F40" s="171" t="s">
        <v>9</v>
      </c>
      <c r="G40" s="171" t="s">
        <v>8</v>
      </c>
      <c r="H40" s="174" t="str">
        <f>IF(ISNUMBER(E40),   VLOOKUP(E40,refs!$F$8:$H$15,3,0),   "")</f>
        <v>Aguinaldo / Dalva</v>
      </c>
      <c r="I40" s="172" t="s">
        <v>70</v>
      </c>
      <c r="J40" s="173" t="s">
        <v>108</v>
      </c>
    </row>
    <row r="41" spans="1:10" ht="18" thickTop="1" thickBot="1" x14ac:dyDescent="0.25">
      <c r="C41" s="171">
        <f t="shared" si="0"/>
        <v>27</v>
      </c>
      <c r="D41" s="171">
        <v>5</v>
      </c>
      <c r="E41" s="171">
        <v>51</v>
      </c>
      <c r="F41" s="171" t="s">
        <v>11</v>
      </c>
      <c r="G41" s="175">
        <v>0.625</v>
      </c>
      <c r="H41" s="174" t="str">
        <f>IF(ISNUMBER(E41),   VLOOKUP(E41,refs!$F$8:$H$15,3,0),   "")</f>
        <v>Geralda / Pedro</v>
      </c>
      <c r="I41" s="172" t="s">
        <v>14</v>
      </c>
      <c r="J41" s="173" t="s">
        <v>132</v>
      </c>
    </row>
    <row r="42" spans="1:10" ht="18" thickTop="1" thickBot="1" x14ac:dyDescent="0.25">
      <c r="C42" s="171">
        <v>27</v>
      </c>
      <c r="D42" s="171">
        <v>5</v>
      </c>
      <c r="E42" s="171">
        <v>52</v>
      </c>
      <c r="F42" s="171" t="s">
        <v>11</v>
      </c>
      <c r="G42" s="171" t="s">
        <v>8</v>
      </c>
      <c r="H42" s="174" t="str">
        <f>IF(ISNUMBER(E42),   VLOOKUP(E42,refs!$F$8:$H$15,3,0),   "")</f>
        <v>Edércia / Sérgio</v>
      </c>
      <c r="I42" s="172" t="s">
        <v>14</v>
      </c>
      <c r="J42" s="173" t="s">
        <v>129</v>
      </c>
    </row>
    <row r="43" spans="1:10" ht="18" thickTop="1" thickBot="1" x14ac:dyDescent="0.25">
      <c r="C43" s="171">
        <f t="shared" si="0"/>
        <v>28</v>
      </c>
      <c r="D43" s="171">
        <v>2</v>
      </c>
      <c r="E43" s="171">
        <v>2</v>
      </c>
      <c r="F43" s="178" t="s">
        <v>13</v>
      </c>
      <c r="G43" s="175">
        <v>0.625</v>
      </c>
      <c r="H43" s="179" t="s">
        <v>66</v>
      </c>
      <c r="I43" s="161" t="s">
        <v>67</v>
      </c>
      <c r="J43" s="162" t="s">
        <v>68</v>
      </c>
    </row>
    <row r="44" spans="1:10" ht="18" thickTop="1" thickBot="1" x14ac:dyDescent="0.25">
      <c r="C44" s="171">
        <v>28</v>
      </c>
      <c r="D44" s="171">
        <v>6</v>
      </c>
      <c r="E44" s="171">
        <v>6</v>
      </c>
      <c r="F44" s="171" t="s">
        <v>13</v>
      </c>
      <c r="G44" s="171" t="s">
        <v>8</v>
      </c>
      <c r="H44" s="174" t="str">
        <f>IF(ISNUMBER(E44),   VLOOKUP(E44,refs!$F$8:$H$15,3,0),   "")</f>
        <v>Jô / Wanderley</v>
      </c>
      <c r="I44" s="172" t="s">
        <v>14</v>
      </c>
      <c r="J44" s="173" t="s">
        <v>108</v>
      </c>
    </row>
    <row r="45" spans="1:10" s="124" customFormat="1" ht="18" thickTop="1" thickBot="1" x14ac:dyDescent="0.25">
      <c r="A45" s="119"/>
      <c r="B45" s="119"/>
      <c r="C45" s="171">
        <f t="shared" si="0"/>
        <v>29</v>
      </c>
      <c r="D45" s="180"/>
      <c r="E45" s="180"/>
      <c r="F45" s="171" t="s">
        <v>15</v>
      </c>
      <c r="G45" s="171" t="s">
        <v>16</v>
      </c>
      <c r="H45" s="181" t="s">
        <v>62</v>
      </c>
      <c r="I45" s="172" t="s">
        <v>112</v>
      </c>
      <c r="J45" s="173" t="s">
        <v>36</v>
      </c>
    </row>
    <row r="46" spans="1:10" thickTop="1" thickBot="1" x14ac:dyDescent="0.25">
      <c r="C46" s="125"/>
      <c r="D46" s="125"/>
      <c r="E46" s="125"/>
      <c r="F46" s="125"/>
      <c r="G46" s="125"/>
      <c r="H46" s="126"/>
    </row>
    <row r="47" spans="1:10" thickTop="1" thickBot="1" x14ac:dyDescent="0.25">
      <c r="C47" s="125"/>
      <c r="D47" s="125"/>
      <c r="E47" s="125"/>
      <c r="F47" s="125"/>
      <c r="G47" s="125"/>
      <c r="H47" s="126"/>
    </row>
    <row r="48" spans="1:10" thickTop="1" thickBot="1" x14ac:dyDescent="0.25">
      <c r="C48" s="125"/>
      <c r="D48" s="125"/>
      <c r="E48" s="125"/>
      <c r="F48" s="125"/>
      <c r="G48" s="125"/>
      <c r="H48" s="126"/>
    </row>
    <row r="49" spans="3:8" thickTop="1" thickBot="1" x14ac:dyDescent="0.25">
      <c r="C49" s="125"/>
      <c r="D49" s="125"/>
      <c r="E49" s="125"/>
      <c r="F49" s="125"/>
      <c r="G49" s="125"/>
      <c r="H49" s="126"/>
    </row>
    <row r="50" spans="3:8" thickTop="1" thickBot="1" x14ac:dyDescent="0.25">
      <c r="C50" s="125"/>
      <c r="D50" s="125"/>
      <c r="E50" s="125"/>
      <c r="F50" s="125"/>
      <c r="G50" s="125"/>
      <c r="H50" s="126"/>
    </row>
  </sheetData>
  <mergeCells count="3">
    <mergeCell ref="C2:J2"/>
    <mergeCell ref="C3:J3"/>
    <mergeCell ref="C4:D4"/>
  </mergeCells>
  <conditionalFormatting sqref="I29:J32 D16:E16 D7:F7 C7:C45 C5:F6 D9:F10 D13:F15 H16:J16 I44:J45 I5:J7 I9:J12 D8:E8 F6:F11 D25:E26 H26:J26 I19:J22 I17:J17 I27:J27 I14:J15 I24:J25">
    <cfRule type="expression" dxfId="591" priority="323">
      <formula>$F5="sáb"</formula>
    </cfRule>
    <cfRule type="expression" dxfId="590" priority="324">
      <formula>$F5="dom"</formula>
    </cfRule>
  </conditionalFormatting>
  <conditionalFormatting sqref="F26">
    <cfRule type="expression" dxfId="589" priority="235">
      <formula>$F26="sáb"</formula>
    </cfRule>
    <cfRule type="expression" dxfId="588" priority="236">
      <formula>$F26="dom"</formula>
    </cfRule>
  </conditionalFormatting>
  <conditionalFormatting sqref="I39:J42 D35:E36 H36:J36 I34:J35 I37:J37">
    <cfRule type="expression" dxfId="587" priority="331">
      <formula>$F34="sáb"</formula>
    </cfRule>
    <cfRule type="expression" dxfId="586" priority="332">
      <formula>$F34="dom"</formula>
    </cfRule>
  </conditionalFormatting>
  <conditionalFormatting sqref="F13">
    <cfRule type="expression" dxfId="585" priority="253">
      <formula>$F13="sáb"</formula>
    </cfRule>
    <cfRule type="expression" dxfId="584" priority="254">
      <formula>$F13="dom"</formula>
    </cfRule>
  </conditionalFormatting>
  <conditionalFormatting sqref="F12">
    <cfRule type="expression" dxfId="583" priority="321">
      <formula>$F12="sáb"</formula>
    </cfRule>
    <cfRule type="expression" dxfId="582" priority="322">
      <formula>$F12="dom"</formula>
    </cfRule>
  </conditionalFormatting>
  <conditionalFormatting sqref="F8">
    <cfRule type="expression" dxfId="581" priority="313">
      <formula>$F8="sáb"</formula>
    </cfRule>
    <cfRule type="expression" dxfId="580" priority="314">
      <formula>$F8="dom"</formula>
    </cfRule>
  </conditionalFormatting>
  <conditionalFormatting sqref="I8:J8">
    <cfRule type="expression" dxfId="579" priority="305">
      <formula>$F8="sáb"</formula>
    </cfRule>
    <cfRule type="expression" dxfId="578" priority="306">
      <formula>$F8="dom"</formula>
    </cfRule>
  </conditionalFormatting>
  <conditionalFormatting sqref="I18:J18">
    <cfRule type="expression" dxfId="577" priority="303">
      <formula>$F18="sáb"</formula>
    </cfRule>
    <cfRule type="expression" dxfId="576" priority="304">
      <formula>$F18="dom"</formula>
    </cfRule>
  </conditionalFormatting>
  <conditionalFormatting sqref="I28:J28">
    <cfRule type="expression" dxfId="575" priority="301">
      <formula>$F28="sáb"</formula>
    </cfRule>
    <cfRule type="expression" dxfId="574" priority="302">
      <formula>$F28="dom"</formula>
    </cfRule>
  </conditionalFormatting>
  <conditionalFormatting sqref="I38:J38">
    <cfRule type="expression" dxfId="573" priority="299">
      <formula>$F38="sáb"</formula>
    </cfRule>
    <cfRule type="expression" dxfId="572" priority="300">
      <formula>$F38="dom"</formula>
    </cfRule>
  </conditionalFormatting>
  <conditionalFormatting sqref="F6">
    <cfRule type="expression" dxfId="571" priority="287">
      <formula>$F6="sáb"</formula>
    </cfRule>
    <cfRule type="expression" dxfId="570" priority="288">
      <formula>$F6="dom"</formula>
    </cfRule>
  </conditionalFormatting>
  <conditionalFormatting sqref="F12">
    <cfRule type="expression" dxfId="569" priority="285">
      <formula>$F12="sáb"</formula>
    </cfRule>
    <cfRule type="expression" dxfId="568" priority="286">
      <formula>$F12="dom"</formula>
    </cfRule>
  </conditionalFormatting>
  <conditionalFormatting sqref="F14:F16 F7:F12">
    <cfRule type="expression" dxfId="567" priority="283">
      <formula>$F7="sáb"</formula>
    </cfRule>
    <cfRule type="expression" dxfId="566" priority="284">
      <formula>$F7="dom"</formula>
    </cfRule>
  </conditionalFormatting>
  <conditionalFormatting sqref="F34:F36 F27:F32">
    <cfRule type="expression" dxfId="565" priority="217">
      <formula>$F27="sáb"</formula>
    </cfRule>
    <cfRule type="expression" dxfId="564" priority="218">
      <formula>$F27="dom"</formula>
    </cfRule>
  </conditionalFormatting>
  <conditionalFormatting sqref="F36">
    <cfRule type="expression" dxfId="563" priority="215">
      <formula>$F36="sáb"</formula>
    </cfRule>
    <cfRule type="expression" dxfId="562" priority="216">
      <formula>$F36="dom"</formula>
    </cfRule>
  </conditionalFormatting>
  <conditionalFormatting sqref="F16">
    <cfRule type="expression" dxfId="561" priority="277">
      <formula>$F16="sáb"</formula>
    </cfRule>
    <cfRule type="expression" dxfId="560" priority="278">
      <formula>$F16="dom"</formula>
    </cfRule>
  </conditionalFormatting>
  <conditionalFormatting sqref="F29">
    <cfRule type="expression" dxfId="559" priority="211">
      <formula>$F29="sáb"</formula>
    </cfRule>
    <cfRule type="expression" dxfId="558" priority="212">
      <formula>$F29="dom"</formula>
    </cfRule>
  </conditionalFormatting>
  <conditionalFormatting sqref="F17">
    <cfRule type="expression" dxfId="557" priority="229">
      <formula>$F17="sáb"</formula>
    </cfRule>
    <cfRule type="expression" dxfId="556" priority="230">
      <formula>$F17="dom"</formula>
    </cfRule>
  </conditionalFormatting>
  <conditionalFormatting sqref="F23">
    <cfRule type="expression" dxfId="555" priority="227">
      <formula>$F23="sáb"</formula>
    </cfRule>
    <cfRule type="expression" dxfId="554" priority="228">
      <formula>$F23="dom"</formula>
    </cfRule>
  </conditionalFormatting>
  <conditionalFormatting sqref="F33:F35 F27:F31">
    <cfRule type="expression" dxfId="553" priority="225">
      <formula>$F27="sáb"</formula>
    </cfRule>
    <cfRule type="expression" dxfId="552" priority="226">
      <formula>$F27="dom"</formula>
    </cfRule>
  </conditionalFormatting>
  <conditionalFormatting sqref="F42">
    <cfRule type="expression" dxfId="551" priority="203">
      <formula>$F42="sáb"</formula>
    </cfRule>
    <cfRule type="expression" dxfId="550" priority="204">
      <formula>$F42="dom"</formula>
    </cfRule>
  </conditionalFormatting>
  <conditionalFormatting sqref="F28">
    <cfRule type="expression" dxfId="549" priority="221">
      <formula>$F28="sáb"</formula>
    </cfRule>
    <cfRule type="expression" dxfId="548" priority="222">
      <formula>$F28="dom"</formula>
    </cfRule>
  </conditionalFormatting>
  <conditionalFormatting sqref="F22">
    <cfRule type="expression" dxfId="547" priority="239">
      <formula>$F22="sáb"</formula>
    </cfRule>
    <cfRule type="expression" dxfId="546" priority="240">
      <formula>$F22="dom"</formula>
    </cfRule>
  </conditionalFormatting>
  <conditionalFormatting sqref="F24:F26 F17:F22">
    <cfRule type="expression" dxfId="545" priority="237">
      <formula>$F17="sáb"</formula>
    </cfRule>
    <cfRule type="expression" dxfId="544" priority="238">
      <formula>$F17="dom"</formula>
    </cfRule>
  </conditionalFormatting>
  <conditionalFormatting sqref="F33">
    <cfRule type="expression" dxfId="543" priority="213">
      <formula>$F33="sáb"</formula>
    </cfRule>
    <cfRule type="expression" dxfId="542" priority="214">
      <formula>$F33="dom"</formula>
    </cfRule>
  </conditionalFormatting>
  <conditionalFormatting sqref="F19">
    <cfRule type="expression" dxfId="541" priority="231">
      <formula>$F19="sáb"</formula>
    </cfRule>
    <cfRule type="expression" dxfId="540" priority="232">
      <formula>$F19="dom"</formula>
    </cfRule>
  </conditionalFormatting>
  <conditionalFormatting sqref="F9">
    <cfRule type="expression" dxfId="539" priority="251">
      <formula>$F9="sáb"</formula>
    </cfRule>
    <cfRule type="expression" dxfId="538" priority="252">
      <formula>$F9="dom"</formula>
    </cfRule>
  </conditionalFormatting>
  <conditionalFormatting sqref="F7">
    <cfRule type="expression" dxfId="537" priority="249">
      <formula>$F7="sáb"</formula>
    </cfRule>
    <cfRule type="expression" dxfId="536" priority="250">
      <formula>$F7="dom"</formula>
    </cfRule>
  </conditionalFormatting>
  <conditionalFormatting sqref="F13">
    <cfRule type="expression" dxfId="535" priority="247">
      <formula>$F13="sáb"</formula>
    </cfRule>
    <cfRule type="expression" dxfId="534" priority="248">
      <formula>$F13="dom"</formula>
    </cfRule>
  </conditionalFormatting>
  <conditionalFormatting sqref="F23:F25 F17:F21">
    <cfRule type="expression" dxfId="533" priority="245">
      <formula>$F17="sáb"</formula>
    </cfRule>
    <cfRule type="expression" dxfId="532" priority="246">
      <formula>$F17="dom"</formula>
    </cfRule>
  </conditionalFormatting>
  <conditionalFormatting sqref="F22">
    <cfRule type="expression" dxfId="531" priority="243">
      <formula>$F22="sáb"</formula>
    </cfRule>
    <cfRule type="expression" dxfId="530" priority="244">
      <formula>$F22="dom"</formula>
    </cfRule>
  </conditionalFormatting>
  <conditionalFormatting sqref="F18">
    <cfRule type="expression" dxfId="529" priority="241">
      <formula>$F18="sáb"</formula>
    </cfRule>
    <cfRule type="expression" dxfId="528" priority="242">
      <formula>$F18="dom"</formula>
    </cfRule>
  </conditionalFormatting>
  <conditionalFormatting sqref="F23">
    <cfRule type="expression" dxfId="527" priority="233">
      <formula>$F23="sáb"</formula>
    </cfRule>
    <cfRule type="expression" dxfId="526" priority="234">
      <formula>$F23="dom"</formula>
    </cfRule>
  </conditionalFormatting>
  <conditionalFormatting sqref="F32">
    <cfRule type="expression" dxfId="525" priority="223">
      <formula>$F32="sáb"</formula>
    </cfRule>
    <cfRule type="expression" dxfId="524" priority="224">
      <formula>$F32="dom"</formula>
    </cfRule>
  </conditionalFormatting>
  <conditionalFormatting sqref="F32">
    <cfRule type="expression" dxfId="523" priority="219">
      <formula>$F32="sáb"</formula>
    </cfRule>
    <cfRule type="expression" dxfId="522" priority="220">
      <formula>$F32="dom"</formula>
    </cfRule>
  </conditionalFormatting>
  <conditionalFormatting sqref="F27">
    <cfRule type="expression" dxfId="521" priority="209">
      <formula>$F27="sáb"</formula>
    </cfRule>
    <cfRule type="expression" dxfId="520" priority="210">
      <formula>$F27="dom"</formula>
    </cfRule>
  </conditionalFormatting>
  <conditionalFormatting sqref="F33">
    <cfRule type="expression" dxfId="519" priority="207">
      <formula>$F33="sáb"</formula>
    </cfRule>
    <cfRule type="expression" dxfId="518" priority="208">
      <formula>$F33="dom"</formula>
    </cfRule>
  </conditionalFormatting>
  <conditionalFormatting sqref="F43:F44 F37:F41">
    <cfRule type="expression" dxfId="517" priority="205">
      <formula>$F37="sáb"</formula>
    </cfRule>
    <cfRule type="expression" dxfId="516" priority="206">
      <formula>$F37="dom"</formula>
    </cfRule>
  </conditionalFormatting>
  <conditionalFormatting sqref="F38">
    <cfRule type="expression" dxfId="515" priority="201">
      <formula>$F38="sáb"</formula>
    </cfRule>
    <cfRule type="expression" dxfId="514" priority="202">
      <formula>$F38="dom"</formula>
    </cfRule>
  </conditionalFormatting>
  <conditionalFormatting sqref="F42">
    <cfRule type="expression" dxfId="513" priority="199">
      <formula>$F42="sáb"</formula>
    </cfRule>
    <cfRule type="expression" dxfId="512" priority="200">
      <formula>$F42="dom"</formula>
    </cfRule>
  </conditionalFormatting>
  <conditionalFormatting sqref="F44 F37:F42">
    <cfRule type="expression" dxfId="511" priority="197">
      <formula>$F37="sáb"</formula>
    </cfRule>
    <cfRule type="expression" dxfId="510" priority="198">
      <formula>$F37="dom"</formula>
    </cfRule>
  </conditionalFormatting>
  <conditionalFormatting sqref="F39">
    <cfRule type="expression" dxfId="509" priority="191">
      <formula>$F39="sáb"</formula>
    </cfRule>
    <cfRule type="expression" dxfId="508" priority="192">
      <formula>$F39="dom"</formula>
    </cfRule>
  </conditionalFormatting>
  <conditionalFormatting sqref="F43">
    <cfRule type="expression" dxfId="507" priority="193">
      <formula>$F43="sáb"</formula>
    </cfRule>
    <cfRule type="expression" dxfId="506" priority="194">
      <formula>$F43="dom"</formula>
    </cfRule>
  </conditionalFormatting>
  <conditionalFormatting sqref="F37">
    <cfRule type="expression" dxfId="505" priority="189">
      <formula>$F37="sáb"</formula>
    </cfRule>
    <cfRule type="expression" dxfId="504" priority="190">
      <formula>$F37="dom"</formula>
    </cfRule>
  </conditionalFormatting>
  <conditionalFormatting sqref="F43">
    <cfRule type="expression" dxfId="503" priority="187">
      <formula>$F43="sáb"</formula>
    </cfRule>
    <cfRule type="expression" dxfId="502" priority="188">
      <formula>$F43="dom"</formula>
    </cfRule>
  </conditionalFormatting>
  <conditionalFormatting sqref="F45">
    <cfRule type="expression" dxfId="501" priority="179">
      <formula>$F45="sáb"</formula>
    </cfRule>
    <cfRule type="expression" dxfId="500" priority="180">
      <formula>$F45="dom"</formula>
    </cfRule>
  </conditionalFormatting>
  <conditionalFormatting sqref="F45">
    <cfRule type="expression" dxfId="499" priority="181">
      <formula>$F45="sáb"</formula>
    </cfRule>
    <cfRule type="expression" dxfId="498" priority="182">
      <formula>$F45="dom"</formula>
    </cfRule>
  </conditionalFormatting>
  <conditionalFormatting sqref="G7">
    <cfRule type="expression" dxfId="497" priority="177">
      <formula>$F7="sáb"</formula>
    </cfRule>
    <cfRule type="expression" dxfId="496" priority="178">
      <formula>$F7="dom"</formula>
    </cfRule>
  </conditionalFormatting>
  <conditionalFormatting sqref="G8">
    <cfRule type="expression" dxfId="495" priority="175">
      <formula>$F8="sáb"</formula>
    </cfRule>
    <cfRule type="expression" dxfId="494" priority="176">
      <formula>$F8="dom"</formula>
    </cfRule>
  </conditionalFormatting>
  <conditionalFormatting sqref="G6">
    <cfRule type="expression" dxfId="493" priority="173">
      <formula>$F6="sáb"</formula>
    </cfRule>
    <cfRule type="expression" dxfId="492" priority="174">
      <formula>$F6="dom"</formula>
    </cfRule>
  </conditionalFormatting>
  <conditionalFormatting sqref="G5">
    <cfRule type="expression" dxfId="491" priority="171">
      <formula>$F5="sáb"</formula>
    </cfRule>
    <cfRule type="expression" dxfId="490" priority="172">
      <formula>$F5="dom"</formula>
    </cfRule>
  </conditionalFormatting>
  <conditionalFormatting sqref="G9">
    <cfRule type="expression" dxfId="489" priority="167">
      <formula>$F9="sáb"</formula>
    </cfRule>
    <cfRule type="expression" dxfId="488" priority="168">
      <formula>$F9="dom"</formula>
    </cfRule>
  </conditionalFormatting>
  <conditionalFormatting sqref="G10">
    <cfRule type="expression" dxfId="487" priority="165">
      <formula>$F10="sáb"</formula>
    </cfRule>
    <cfRule type="expression" dxfId="486" priority="166">
      <formula>$F10="dom"</formula>
    </cfRule>
  </conditionalFormatting>
  <conditionalFormatting sqref="G11">
    <cfRule type="expression" dxfId="485" priority="163">
      <formula>$F11="sáb"</formula>
    </cfRule>
    <cfRule type="expression" dxfId="484" priority="164">
      <formula>$F11="dom"</formula>
    </cfRule>
  </conditionalFormatting>
  <conditionalFormatting sqref="G12">
    <cfRule type="expression" dxfId="483" priority="161">
      <formula>$F12="sáb"</formula>
    </cfRule>
    <cfRule type="expression" dxfId="482" priority="162">
      <formula>$F12="dom"</formula>
    </cfRule>
  </conditionalFormatting>
  <conditionalFormatting sqref="G13">
    <cfRule type="expression" dxfId="481" priority="159">
      <formula>$F13="sáb"</formula>
    </cfRule>
    <cfRule type="expression" dxfId="480" priority="160">
      <formula>$F13="dom"</formula>
    </cfRule>
  </conditionalFormatting>
  <conditionalFormatting sqref="G14">
    <cfRule type="expression" dxfId="479" priority="157">
      <formula>$F14="sáb"</formula>
    </cfRule>
    <cfRule type="expression" dxfId="478" priority="158">
      <formula>$F14="dom"</formula>
    </cfRule>
  </conditionalFormatting>
  <conditionalFormatting sqref="G17">
    <cfRule type="expression" dxfId="477" priority="151">
      <formula>$F17="sáb"</formula>
    </cfRule>
    <cfRule type="expression" dxfId="476" priority="152">
      <formula>$F17="dom"</formula>
    </cfRule>
  </conditionalFormatting>
  <conditionalFormatting sqref="G18">
    <cfRule type="expression" dxfId="475" priority="149">
      <formula>$F18="sáb"</formula>
    </cfRule>
    <cfRule type="expression" dxfId="474" priority="150">
      <formula>$F18="dom"</formula>
    </cfRule>
  </conditionalFormatting>
  <conditionalFormatting sqref="G16">
    <cfRule type="expression" dxfId="473" priority="147">
      <formula>$F16="sáb"</formula>
    </cfRule>
    <cfRule type="expression" dxfId="472" priority="148">
      <formula>$F16="dom"</formula>
    </cfRule>
  </conditionalFormatting>
  <conditionalFormatting sqref="G15">
    <cfRule type="expression" dxfId="471" priority="145">
      <formula>$F15="sáb"</formula>
    </cfRule>
    <cfRule type="expression" dxfId="470" priority="146">
      <formula>$F15="dom"</formula>
    </cfRule>
  </conditionalFormatting>
  <conditionalFormatting sqref="G19">
    <cfRule type="expression" dxfId="469" priority="143">
      <formula>$F19="sáb"</formula>
    </cfRule>
    <cfRule type="expression" dxfId="468" priority="144">
      <formula>$F19="dom"</formula>
    </cfRule>
  </conditionalFormatting>
  <conditionalFormatting sqref="G20">
    <cfRule type="expression" dxfId="467" priority="141">
      <formula>$F20="sáb"</formula>
    </cfRule>
    <cfRule type="expression" dxfId="466" priority="142">
      <formula>$F20="dom"</formula>
    </cfRule>
  </conditionalFormatting>
  <conditionalFormatting sqref="G21">
    <cfRule type="expression" dxfId="465" priority="139">
      <formula>$F21="sáb"</formula>
    </cfRule>
    <cfRule type="expression" dxfId="464" priority="140">
      <formula>$F21="dom"</formula>
    </cfRule>
  </conditionalFormatting>
  <conditionalFormatting sqref="G22">
    <cfRule type="expression" dxfId="463" priority="137">
      <formula>$F22="sáb"</formula>
    </cfRule>
    <cfRule type="expression" dxfId="462" priority="138">
      <formula>$F22="dom"</formula>
    </cfRule>
  </conditionalFormatting>
  <conditionalFormatting sqref="G23">
    <cfRule type="expression" dxfId="461" priority="135">
      <formula>$F23="sáb"</formula>
    </cfRule>
    <cfRule type="expression" dxfId="460" priority="136">
      <formula>$F23="dom"</formula>
    </cfRule>
  </conditionalFormatting>
  <conditionalFormatting sqref="G24">
    <cfRule type="expression" dxfId="459" priority="133">
      <formula>$F24="sáb"</formula>
    </cfRule>
    <cfRule type="expression" dxfId="458" priority="134">
      <formula>$F24="dom"</formula>
    </cfRule>
  </conditionalFormatting>
  <conditionalFormatting sqref="G27">
    <cfRule type="expression" dxfId="457" priority="131">
      <formula>$F27="sáb"</formula>
    </cfRule>
    <cfRule type="expression" dxfId="456" priority="132">
      <formula>$F27="dom"</formula>
    </cfRule>
  </conditionalFormatting>
  <conditionalFormatting sqref="G28">
    <cfRule type="expression" dxfId="455" priority="129">
      <formula>$F28="sáb"</formula>
    </cfRule>
    <cfRule type="expression" dxfId="454" priority="130">
      <formula>$F28="dom"</formula>
    </cfRule>
  </conditionalFormatting>
  <conditionalFormatting sqref="G26">
    <cfRule type="expression" dxfId="453" priority="127">
      <formula>$F26="sáb"</formula>
    </cfRule>
    <cfRule type="expression" dxfId="452" priority="128">
      <formula>$F26="dom"</formula>
    </cfRule>
  </conditionalFormatting>
  <conditionalFormatting sqref="G25">
    <cfRule type="expression" dxfId="451" priority="125">
      <formula>$F25="sáb"</formula>
    </cfRule>
    <cfRule type="expression" dxfId="450" priority="126">
      <formula>$F25="dom"</formula>
    </cfRule>
  </conditionalFormatting>
  <conditionalFormatting sqref="G29">
    <cfRule type="expression" dxfId="449" priority="123">
      <formula>$F29="sáb"</formula>
    </cfRule>
    <cfRule type="expression" dxfId="448" priority="124">
      <formula>$F29="dom"</formula>
    </cfRule>
  </conditionalFormatting>
  <conditionalFormatting sqref="G30">
    <cfRule type="expression" dxfId="447" priority="121">
      <formula>$F30="sáb"</formula>
    </cfRule>
    <cfRule type="expression" dxfId="446" priority="122">
      <formula>$F30="dom"</formula>
    </cfRule>
  </conditionalFormatting>
  <conditionalFormatting sqref="G31">
    <cfRule type="expression" dxfId="445" priority="119">
      <formula>$F31="sáb"</formula>
    </cfRule>
    <cfRule type="expression" dxfId="444" priority="120">
      <formula>$F31="dom"</formula>
    </cfRule>
  </conditionalFormatting>
  <conditionalFormatting sqref="G32">
    <cfRule type="expression" dxfId="443" priority="117">
      <formula>$F32="sáb"</formula>
    </cfRule>
    <cfRule type="expression" dxfId="442" priority="118">
      <formula>$F32="dom"</formula>
    </cfRule>
  </conditionalFormatting>
  <conditionalFormatting sqref="G33">
    <cfRule type="expression" dxfId="441" priority="115">
      <formula>$F33="sáb"</formula>
    </cfRule>
    <cfRule type="expression" dxfId="440" priority="116">
      <formula>$F33="dom"</formula>
    </cfRule>
  </conditionalFormatting>
  <conditionalFormatting sqref="G34">
    <cfRule type="expression" dxfId="439" priority="113">
      <formula>$F34="sáb"</formula>
    </cfRule>
    <cfRule type="expression" dxfId="438" priority="114">
      <formula>$F34="dom"</formula>
    </cfRule>
  </conditionalFormatting>
  <conditionalFormatting sqref="G37">
    <cfRule type="expression" dxfId="437" priority="111">
      <formula>$F37="sáb"</formula>
    </cfRule>
    <cfRule type="expression" dxfId="436" priority="112">
      <formula>$F37="dom"</formula>
    </cfRule>
  </conditionalFormatting>
  <conditionalFormatting sqref="G38">
    <cfRule type="expression" dxfId="435" priority="109">
      <formula>$F38="sáb"</formula>
    </cfRule>
    <cfRule type="expression" dxfId="434" priority="110">
      <formula>$F38="dom"</formula>
    </cfRule>
  </conditionalFormatting>
  <conditionalFormatting sqref="G36">
    <cfRule type="expression" dxfId="433" priority="107">
      <formula>$F36="sáb"</formula>
    </cfRule>
    <cfRule type="expression" dxfId="432" priority="108">
      <formula>$F36="dom"</formula>
    </cfRule>
  </conditionalFormatting>
  <conditionalFormatting sqref="G35">
    <cfRule type="expression" dxfId="431" priority="105">
      <formula>$F35="sáb"</formula>
    </cfRule>
    <cfRule type="expression" dxfId="430" priority="106">
      <formula>$F35="dom"</formula>
    </cfRule>
  </conditionalFormatting>
  <conditionalFormatting sqref="G39">
    <cfRule type="expression" dxfId="429" priority="103">
      <formula>$F39="sáb"</formula>
    </cfRule>
    <cfRule type="expression" dxfId="428" priority="104">
      <formula>$F39="dom"</formula>
    </cfRule>
  </conditionalFormatting>
  <conditionalFormatting sqref="G40">
    <cfRule type="expression" dxfId="427" priority="101">
      <formula>$F40="sáb"</formula>
    </cfRule>
    <cfRule type="expression" dxfId="426" priority="102">
      <formula>$F40="dom"</formula>
    </cfRule>
  </conditionalFormatting>
  <conditionalFormatting sqref="G41">
    <cfRule type="expression" dxfId="425" priority="99">
      <formula>$F41="sáb"</formula>
    </cfRule>
    <cfRule type="expression" dxfId="424" priority="100">
      <formula>$F41="dom"</formula>
    </cfRule>
  </conditionalFormatting>
  <conditionalFormatting sqref="G42">
    <cfRule type="expression" dxfId="423" priority="97">
      <formula>$F42="sáb"</formula>
    </cfRule>
    <cfRule type="expression" dxfId="422" priority="98">
      <formula>$F42="dom"</formula>
    </cfRule>
  </conditionalFormatting>
  <conditionalFormatting sqref="G43">
    <cfRule type="expression" dxfId="421" priority="95">
      <formula>$F43="sáb"</formula>
    </cfRule>
    <cfRule type="expression" dxfId="420" priority="96">
      <formula>$F43="dom"</formula>
    </cfRule>
  </conditionalFormatting>
  <conditionalFormatting sqref="G44">
    <cfRule type="expression" dxfId="419" priority="93">
      <formula>$F44="sáb"</formula>
    </cfRule>
    <cfRule type="expression" dxfId="418" priority="94">
      <formula>$F44="dom"</formula>
    </cfRule>
  </conditionalFormatting>
  <conditionalFormatting sqref="G45">
    <cfRule type="expression" dxfId="417" priority="91">
      <formula>$F45="sáb"</formula>
    </cfRule>
    <cfRule type="expression" dxfId="416" priority="92">
      <formula>$F45="dom"</formula>
    </cfRule>
  </conditionalFormatting>
  <conditionalFormatting sqref="H5">
    <cfRule type="expression" dxfId="415" priority="73">
      <formula>$F5="sáb"</formula>
    </cfRule>
    <cfRule type="expression" dxfId="414" priority="74">
      <formula>$F5="dom"</formula>
    </cfRule>
  </conditionalFormatting>
  <conditionalFormatting sqref="H6">
    <cfRule type="expression" dxfId="413" priority="71">
      <formula>$F6="sáb"</formula>
    </cfRule>
    <cfRule type="expression" dxfId="412" priority="72">
      <formula>$F6="dom"</formula>
    </cfRule>
  </conditionalFormatting>
  <conditionalFormatting sqref="H14 H8:H12">
    <cfRule type="expression" dxfId="411" priority="69">
      <formula>$F8="sáb"</formula>
    </cfRule>
    <cfRule type="expression" dxfId="410" priority="70">
      <formula>$F8="dom"</formula>
    </cfRule>
  </conditionalFormatting>
  <conditionalFormatting sqref="H7">
    <cfRule type="expression" dxfId="409" priority="67">
      <formula>$F7="sáb"</formula>
    </cfRule>
    <cfRule type="expression" dxfId="408" priority="68">
      <formula>$F7="dom"</formula>
    </cfRule>
  </conditionalFormatting>
  <conditionalFormatting sqref="H13">
    <cfRule type="expression" dxfId="407" priority="65">
      <formula>$F13="sáb"</formula>
    </cfRule>
    <cfRule type="expression" dxfId="406" priority="66">
      <formula>$F13="dom"</formula>
    </cfRule>
  </conditionalFormatting>
  <conditionalFormatting sqref="D11:E12">
    <cfRule type="expression" dxfId="405" priority="63">
      <formula>$F11="sáb"</formula>
    </cfRule>
    <cfRule type="expression" dxfId="404" priority="64">
      <formula>$F11="dom"</formula>
    </cfRule>
  </conditionalFormatting>
  <conditionalFormatting sqref="H15">
    <cfRule type="expression" dxfId="403" priority="61">
      <formula>$F15="sáb"</formula>
    </cfRule>
    <cfRule type="expression" dxfId="402" priority="62">
      <formula>$F15="dom"</formula>
    </cfRule>
  </conditionalFormatting>
  <conditionalFormatting sqref="D33:E34 D27:E30">
    <cfRule type="expression" dxfId="401" priority="55">
      <formula>$F27="sáb"</formula>
    </cfRule>
    <cfRule type="expression" dxfId="400" priority="56">
      <formula>$F27="dom"</formula>
    </cfRule>
  </conditionalFormatting>
  <conditionalFormatting sqref="D31:E32">
    <cfRule type="expression" dxfId="399" priority="53">
      <formula>$F31="sáb"</formula>
    </cfRule>
    <cfRule type="expression" dxfId="398" priority="54">
      <formula>$F31="dom"</formula>
    </cfRule>
  </conditionalFormatting>
  <conditionalFormatting sqref="D43:E44 D37:E40">
    <cfRule type="expression" dxfId="397" priority="51">
      <formula>$F37="sáb"</formula>
    </cfRule>
    <cfRule type="expression" dxfId="396" priority="52">
      <formula>$F37="dom"</formula>
    </cfRule>
  </conditionalFormatting>
  <conditionalFormatting sqref="D41:E42">
    <cfRule type="expression" dxfId="395" priority="49">
      <formula>$F41="sáb"</formula>
    </cfRule>
    <cfRule type="expression" dxfId="394" priority="50">
      <formula>$F41="dom"</formula>
    </cfRule>
  </conditionalFormatting>
  <conditionalFormatting sqref="D23:E24 D17:E20">
    <cfRule type="expression" dxfId="393" priority="43">
      <formula>$F17="sáb"</formula>
    </cfRule>
    <cfRule type="expression" dxfId="392" priority="44">
      <formula>$F17="dom"</formula>
    </cfRule>
  </conditionalFormatting>
  <conditionalFormatting sqref="D21:E22">
    <cfRule type="expression" dxfId="391" priority="41">
      <formula>$F21="sáb"</formula>
    </cfRule>
    <cfRule type="expression" dxfId="390" priority="42">
      <formula>$F21="dom"</formula>
    </cfRule>
  </conditionalFormatting>
  <conditionalFormatting sqref="H24 H18:H22">
    <cfRule type="expression" dxfId="389" priority="39">
      <formula>$F18="sáb"</formula>
    </cfRule>
    <cfRule type="expression" dxfId="388" priority="40">
      <formula>$F18="dom"</formula>
    </cfRule>
  </conditionalFormatting>
  <conditionalFormatting sqref="H17">
    <cfRule type="expression" dxfId="387" priority="37">
      <formula>$F17="sáb"</formula>
    </cfRule>
    <cfRule type="expression" dxfId="386" priority="38">
      <formula>$F17="dom"</formula>
    </cfRule>
  </conditionalFormatting>
  <conditionalFormatting sqref="H23">
    <cfRule type="expression" dxfId="385" priority="35">
      <formula>$F23="sáb"</formula>
    </cfRule>
    <cfRule type="expression" dxfId="384" priority="36">
      <formula>$F23="dom"</formula>
    </cfRule>
  </conditionalFormatting>
  <conditionalFormatting sqref="H25">
    <cfRule type="expression" dxfId="383" priority="33">
      <formula>$F25="sáb"</formula>
    </cfRule>
    <cfRule type="expression" dxfId="382" priority="34">
      <formula>$F25="dom"</formula>
    </cfRule>
  </conditionalFormatting>
  <conditionalFormatting sqref="H34 H28:H32">
    <cfRule type="expression" dxfId="381" priority="31">
      <formula>$F28="sáb"</formula>
    </cfRule>
    <cfRule type="expression" dxfId="380" priority="32">
      <formula>$F28="dom"</formula>
    </cfRule>
  </conditionalFormatting>
  <conditionalFormatting sqref="H27">
    <cfRule type="expression" dxfId="379" priority="29">
      <formula>$F27="sáb"</formula>
    </cfRule>
    <cfRule type="expression" dxfId="378" priority="30">
      <formula>$F27="dom"</formula>
    </cfRule>
  </conditionalFormatting>
  <conditionalFormatting sqref="H33">
    <cfRule type="expression" dxfId="377" priority="27">
      <formula>$F33="sáb"</formula>
    </cfRule>
    <cfRule type="expression" dxfId="376" priority="28">
      <formula>$F33="dom"</formula>
    </cfRule>
  </conditionalFormatting>
  <conditionalFormatting sqref="H35">
    <cfRule type="expression" dxfId="375" priority="25">
      <formula>$F35="sáb"</formula>
    </cfRule>
    <cfRule type="expression" dxfId="374" priority="26">
      <formula>$F35="dom"</formula>
    </cfRule>
  </conditionalFormatting>
  <conditionalFormatting sqref="H44 H38:H42">
    <cfRule type="expression" dxfId="373" priority="23">
      <formula>$F38="sáb"</formula>
    </cfRule>
    <cfRule type="expression" dxfId="372" priority="24">
      <formula>$F38="dom"</formula>
    </cfRule>
  </conditionalFormatting>
  <conditionalFormatting sqref="H37">
    <cfRule type="expression" dxfId="371" priority="21">
      <formula>$F37="sáb"</formula>
    </cfRule>
    <cfRule type="expression" dxfId="370" priority="22">
      <formula>$F37="dom"</formula>
    </cfRule>
  </conditionalFormatting>
  <conditionalFormatting sqref="H43">
    <cfRule type="expression" dxfId="369" priority="19">
      <formula>$F43="sáb"</formula>
    </cfRule>
    <cfRule type="expression" dxfId="368" priority="20">
      <formula>$F43="dom"</formula>
    </cfRule>
  </conditionalFormatting>
  <conditionalFormatting sqref="H45">
    <cfRule type="expression" dxfId="367" priority="17">
      <formula>$F45="sáb"</formula>
    </cfRule>
    <cfRule type="expression" dxfId="366" priority="18">
      <formula>$F45="dom"</formula>
    </cfRule>
  </conditionalFormatting>
  <conditionalFormatting sqref="I13">
    <cfRule type="expression" dxfId="365" priority="15">
      <formula>$F13="sáb"</formula>
    </cfRule>
    <cfRule type="expression" dxfId="364" priority="16">
      <formula>$F13="dom"</formula>
    </cfRule>
  </conditionalFormatting>
  <conditionalFormatting sqref="J13">
    <cfRule type="expression" dxfId="363" priority="13">
      <formula>$F13="sáb"</formula>
    </cfRule>
    <cfRule type="expression" dxfId="362" priority="14">
      <formula>$F13="dom"</formula>
    </cfRule>
  </conditionalFormatting>
  <conditionalFormatting sqref="I23">
    <cfRule type="expression" dxfId="361" priority="11">
      <formula>$F23="sáb"</formula>
    </cfRule>
    <cfRule type="expression" dxfId="360" priority="12">
      <formula>$F23="dom"</formula>
    </cfRule>
  </conditionalFormatting>
  <conditionalFormatting sqref="J23">
    <cfRule type="expression" dxfId="359" priority="9">
      <formula>$F23="sáb"</formula>
    </cfRule>
    <cfRule type="expression" dxfId="358" priority="10">
      <formula>$F23="dom"</formula>
    </cfRule>
  </conditionalFormatting>
  <conditionalFormatting sqref="I33">
    <cfRule type="expression" dxfId="357" priority="7">
      <formula>$F33="sáb"</formula>
    </cfRule>
    <cfRule type="expression" dxfId="356" priority="8">
      <formula>$F33="dom"</formula>
    </cfRule>
  </conditionalFormatting>
  <conditionalFormatting sqref="J33">
    <cfRule type="expression" dxfId="355" priority="5">
      <formula>$F33="sáb"</formula>
    </cfRule>
    <cfRule type="expression" dxfId="354" priority="6">
      <formula>$F33="dom"</formula>
    </cfRule>
  </conditionalFormatting>
  <conditionalFormatting sqref="I43">
    <cfRule type="expression" dxfId="353" priority="3">
      <formula>$F43="sáb"</formula>
    </cfRule>
    <cfRule type="expression" dxfId="352" priority="4">
      <formula>$F43="dom"</formula>
    </cfRule>
  </conditionalFormatting>
  <conditionalFormatting sqref="J43">
    <cfRule type="expression" dxfId="351" priority="1">
      <formula>$F43="sáb"</formula>
    </cfRule>
    <cfRule type="expression" dxfId="350" priority="2">
      <formula>$F43="dom"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3" sqref="A3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customWidth="1"/>
    <col min="6" max="6" width="10.6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1" width="9.1640625" style="1" customWidth="1"/>
    <col min="12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3</v>
      </c>
      <c r="C2" s="193" t="str">
        <f>VLOOKUP(A2,refs!B4:D15,2,0)</f>
        <v>MARÇO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204" t="s">
        <v>1</v>
      </c>
      <c r="D3" s="204"/>
      <c r="E3" s="204"/>
      <c r="F3" s="204"/>
      <c r="G3" s="204"/>
      <c r="H3" s="204"/>
      <c r="I3" s="204"/>
      <c r="J3" s="204"/>
    </row>
    <row r="4" spans="1:10" s="9" customFormat="1" ht="15.75" customHeight="1" x14ac:dyDescent="0.2">
      <c r="C4" s="205" t="s">
        <v>2</v>
      </c>
      <c r="D4" s="205"/>
      <c r="E4" s="80"/>
      <c r="F4" s="80"/>
      <c r="G4" s="81" t="s">
        <v>3</v>
      </c>
      <c r="H4" s="80" t="s">
        <v>4</v>
      </c>
      <c r="I4" s="82" t="s">
        <v>5</v>
      </c>
      <c r="J4" s="80" t="s">
        <v>6</v>
      </c>
    </row>
    <row r="5" spans="1:10" s="9" customFormat="1" ht="15.75" customHeight="1" x14ac:dyDescent="0.2">
      <c r="A5" s="13"/>
      <c r="C5" s="83"/>
      <c r="D5" s="84"/>
      <c r="E5" s="84"/>
      <c r="F5" s="84"/>
      <c r="G5" s="83" t="s">
        <v>19</v>
      </c>
      <c r="H5" s="20" t="str">
        <f>IF(ISNUMBER(E5),   VLOOKUP(E5,refs!$F$8:$H$15,3,0),   "")</f>
        <v/>
      </c>
      <c r="I5" s="98"/>
      <c r="J5" s="39"/>
    </row>
    <row r="6" spans="1:10" s="9" customFormat="1" ht="15.75" customHeight="1" x14ac:dyDescent="0.2">
      <c r="A6" s="13"/>
      <c r="C6" s="83">
        <v>1</v>
      </c>
      <c r="D6" s="84">
        <v>1</v>
      </c>
      <c r="E6" s="84">
        <v>1</v>
      </c>
      <c r="F6" s="99">
        <f>WEEKDAY(DATE(2018,A2,C6),1)</f>
        <v>5</v>
      </c>
      <c r="G6" s="83"/>
      <c r="H6" s="20" t="str">
        <f>IF(ISNUMBER(E6),   VLOOKUP(E6,refs!$F$8:$H$15,3,0),   "")</f>
        <v xml:space="preserve">   </v>
      </c>
      <c r="I6" s="98"/>
      <c r="J6" s="39"/>
    </row>
    <row r="7" spans="1:10" s="9" customFormat="1" ht="15.75" customHeight="1" x14ac:dyDescent="0.2">
      <c r="A7" s="13"/>
      <c r="C7" s="83">
        <f t="shared" ref="C7:C40" si="0">IF(D7=D6, C6, C6+1)</f>
        <v>2</v>
      </c>
      <c r="D7" s="84">
        <v>2</v>
      </c>
      <c r="E7" s="84">
        <v>2</v>
      </c>
      <c r="F7" s="84" t="s">
        <v>20</v>
      </c>
      <c r="G7" s="83" t="s">
        <v>8</v>
      </c>
      <c r="H7" s="20" t="str">
        <f>IF(ISNUMBER(E7),   VLOOKUP(E7,refs!$F$8:$H$15,3,0),   "")</f>
        <v>Cynthia / Élcio</v>
      </c>
      <c r="I7" s="38"/>
      <c r="J7" s="39"/>
    </row>
    <row r="8" spans="1:10" s="9" customFormat="1" ht="15.75" customHeight="1" x14ac:dyDescent="0.2">
      <c r="A8" s="13"/>
      <c r="C8" s="83">
        <f t="shared" si="0"/>
        <v>3</v>
      </c>
      <c r="D8" s="84">
        <v>3</v>
      </c>
      <c r="E8" s="84">
        <v>3</v>
      </c>
      <c r="F8" s="84" t="s">
        <v>7</v>
      </c>
      <c r="G8" s="83" t="s">
        <v>8</v>
      </c>
      <c r="H8" s="20" t="str">
        <f>IF(ISNUMBER(E8),   VLOOKUP(E8,refs!$F$8:$H$15,3,0),   "")</f>
        <v>Maurilo / Bráulio</v>
      </c>
      <c r="I8" s="38"/>
      <c r="J8" s="39"/>
    </row>
    <row r="9" spans="1:10" s="9" customFormat="1" ht="15.75" customHeight="1" x14ac:dyDescent="0.2">
      <c r="A9" s="13"/>
      <c r="C9" s="83">
        <f t="shared" si="0"/>
        <v>4</v>
      </c>
      <c r="D9" s="84">
        <v>4</v>
      </c>
      <c r="E9" s="84">
        <v>4</v>
      </c>
      <c r="F9" s="84" t="s">
        <v>9</v>
      </c>
      <c r="G9" s="83" t="s">
        <v>8</v>
      </c>
      <c r="H9" s="20" t="str">
        <f>IF(ISNUMBER(E9),   VLOOKUP(E9,refs!$F$8:$H$15,3,0),   "")</f>
        <v>Aguinaldo / Dalva</v>
      </c>
      <c r="I9" s="38"/>
      <c r="J9" s="39"/>
    </row>
    <row r="10" spans="1:10" s="9" customFormat="1" ht="15.75" customHeight="1" x14ac:dyDescent="0.2">
      <c r="A10" s="13"/>
      <c r="C10" s="83">
        <f t="shared" si="0"/>
        <v>5</v>
      </c>
      <c r="D10" s="84">
        <v>5</v>
      </c>
      <c r="E10" s="84">
        <v>51</v>
      </c>
      <c r="F10" s="84" t="s">
        <v>11</v>
      </c>
      <c r="G10" s="83" t="s">
        <v>12</v>
      </c>
      <c r="H10" s="20" t="str">
        <f>IF(ISNUMBER(E10),   VLOOKUP(E10,refs!$F$8:$H$15,3,0),   "")</f>
        <v>Geralda / Pedro</v>
      </c>
      <c r="I10" s="97"/>
      <c r="J10" s="39"/>
    </row>
    <row r="11" spans="1:10" s="9" customFormat="1" ht="15.75" customHeight="1" x14ac:dyDescent="0.2">
      <c r="A11" s="13"/>
      <c r="C11" s="83">
        <f t="shared" si="0"/>
        <v>5</v>
      </c>
      <c r="D11" s="84">
        <v>5</v>
      </c>
      <c r="E11" s="84">
        <v>52</v>
      </c>
      <c r="F11" s="84" t="s">
        <v>11</v>
      </c>
      <c r="G11" s="83" t="s">
        <v>8</v>
      </c>
      <c r="H11" s="20" t="str">
        <f>IF(ISNUMBER(E11),   VLOOKUP(E11,refs!$F$8:$H$15,3,0),   "")</f>
        <v>Edércia / Sérgio</v>
      </c>
      <c r="I11" s="38"/>
      <c r="J11" s="39"/>
    </row>
    <row r="12" spans="1:10" s="9" customFormat="1" ht="15.75" customHeight="1" x14ac:dyDescent="0.2">
      <c r="A12" s="13"/>
      <c r="C12" s="83">
        <f t="shared" si="0"/>
        <v>6</v>
      </c>
      <c r="D12" s="84">
        <v>6</v>
      </c>
      <c r="E12" s="84">
        <v>6</v>
      </c>
      <c r="F12" s="84" t="s">
        <v>13</v>
      </c>
      <c r="G12" s="83" t="s">
        <v>8</v>
      </c>
      <c r="H12" s="20" t="str">
        <f>IF(ISNUMBER(E12),   VLOOKUP(E12,refs!$F$8:$H$15,3,0),   "")</f>
        <v>Jô / Wanderley</v>
      </c>
      <c r="I12" s="97"/>
      <c r="J12" s="39"/>
    </row>
    <row r="13" spans="1:10" s="9" customFormat="1" ht="15.75" customHeight="1" x14ac:dyDescent="0.2">
      <c r="A13" s="13"/>
      <c r="C13" s="83">
        <f t="shared" si="0"/>
        <v>7</v>
      </c>
      <c r="D13" s="84">
        <v>7</v>
      </c>
      <c r="E13" s="84">
        <v>7</v>
      </c>
      <c r="F13" s="84" t="s">
        <v>15</v>
      </c>
      <c r="G13" s="83" t="s">
        <v>16</v>
      </c>
      <c r="H13" s="20" t="str">
        <f>IF(ISNUMBER(E13),   VLOOKUP(E13,refs!$F$8:$H$15,3,0),   "")</f>
        <v>M. Aurélio / Neura</v>
      </c>
      <c r="I13" s="38"/>
      <c r="J13" s="39"/>
    </row>
    <row r="14" spans="1:10" s="9" customFormat="1" ht="15.75" customHeight="1" x14ac:dyDescent="0.2">
      <c r="A14" s="13"/>
      <c r="C14" s="83">
        <f t="shared" si="0"/>
        <v>8</v>
      </c>
      <c r="D14" s="84">
        <v>1</v>
      </c>
      <c r="E14" s="84">
        <v>1</v>
      </c>
      <c r="F14" s="84" t="s">
        <v>18</v>
      </c>
      <c r="G14" s="83" t="s">
        <v>19</v>
      </c>
      <c r="H14" s="20" t="str">
        <f>IF(ISNUMBER(E14),   VLOOKUP(E14,refs!$F$8:$H$15,3,0),   "")</f>
        <v xml:space="preserve">   </v>
      </c>
      <c r="I14" s="38"/>
      <c r="J14" s="39"/>
    </row>
    <row r="15" spans="1:10" s="9" customFormat="1" ht="15.75" customHeight="1" x14ac:dyDescent="0.2">
      <c r="A15" s="13"/>
      <c r="C15" s="83">
        <f t="shared" si="0"/>
        <v>9</v>
      </c>
      <c r="D15" s="84">
        <v>2</v>
      </c>
      <c r="E15" s="84">
        <v>2</v>
      </c>
      <c r="F15" s="84" t="s">
        <v>20</v>
      </c>
      <c r="G15" s="83" t="s">
        <v>8</v>
      </c>
      <c r="H15" s="20" t="str">
        <f>IF(ISNUMBER(E15),   VLOOKUP(E15,refs!$F$8:$H$15,3,0),   "")</f>
        <v>Cynthia / Élcio</v>
      </c>
      <c r="I15" s="38"/>
      <c r="J15" s="39"/>
    </row>
    <row r="16" spans="1:10" s="9" customFormat="1" ht="15.75" customHeight="1" x14ac:dyDescent="0.2">
      <c r="A16" s="13"/>
      <c r="C16" s="83">
        <f t="shared" si="0"/>
        <v>10</v>
      </c>
      <c r="D16" s="84">
        <v>3</v>
      </c>
      <c r="E16" s="84">
        <v>3</v>
      </c>
      <c r="F16" s="84" t="s">
        <v>7</v>
      </c>
      <c r="G16" s="83" t="s">
        <v>8</v>
      </c>
      <c r="H16" s="20" t="str">
        <f>IF(ISNUMBER(E16),   VLOOKUP(E16,refs!$F$8:$H$15,3,0),   "")</f>
        <v>Maurilo / Bráulio</v>
      </c>
      <c r="I16" s="38"/>
      <c r="J16" s="39"/>
    </row>
    <row r="17" spans="1:10" s="9" customFormat="1" ht="15.75" customHeight="1" x14ac:dyDescent="0.2">
      <c r="A17" s="13"/>
      <c r="C17" s="83">
        <f t="shared" si="0"/>
        <v>11</v>
      </c>
      <c r="D17" s="84">
        <v>4</v>
      </c>
      <c r="E17" s="84">
        <v>4</v>
      </c>
      <c r="F17" s="84" t="s">
        <v>9</v>
      </c>
      <c r="G17" s="83" t="s">
        <v>8</v>
      </c>
      <c r="H17" s="20" t="str">
        <f>IF(ISNUMBER(E17),   VLOOKUP(E17,refs!$F$8:$H$15,3,0),   "")</f>
        <v>Aguinaldo / Dalva</v>
      </c>
      <c r="I17" s="38"/>
      <c r="J17" s="39"/>
    </row>
    <row r="18" spans="1:10" s="9" customFormat="1" ht="15.75" customHeight="1" x14ac:dyDescent="0.2">
      <c r="A18" s="13"/>
      <c r="C18" s="83">
        <f t="shared" si="0"/>
        <v>12</v>
      </c>
      <c r="D18" s="84">
        <v>5</v>
      </c>
      <c r="E18" s="84">
        <v>51</v>
      </c>
      <c r="F18" s="84" t="s">
        <v>11</v>
      </c>
      <c r="G18" s="83" t="s">
        <v>12</v>
      </c>
      <c r="H18" s="20" t="str">
        <f>IF(ISNUMBER(E18),   VLOOKUP(E18,refs!$F$8:$H$15,3,0),   "")</f>
        <v>Geralda / Pedro</v>
      </c>
      <c r="I18" s="38"/>
      <c r="J18" s="39"/>
    </row>
    <row r="19" spans="1:10" s="9" customFormat="1" ht="15.75" customHeight="1" x14ac:dyDescent="0.2">
      <c r="A19" s="13"/>
      <c r="C19" s="83">
        <f t="shared" si="0"/>
        <v>12</v>
      </c>
      <c r="D19" s="84">
        <v>5</v>
      </c>
      <c r="E19" s="84">
        <v>52</v>
      </c>
      <c r="F19" s="84" t="s">
        <v>11</v>
      </c>
      <c r="G19" s="83" t="s">
        <v>8</v>
      </c>
      <c r="H19" s="20" t="str">
        <f>IF(ISNUMBER(E19),   VLOOKUP(E19,refs!$F$8:$H$15,3,0),   "")</f>
        <v>Edércia / Sérgio</v>
      </c>
      <c r="I19" s="38"/>
      <c r="J19" s="39"/>
    </row>
    <row r="20" spans="1:10" s="9" customFormat="1" ht="15.75" customHeight="1" x14ac:dyDescent="0.2">
      <c r="A20" s="13"/>
      <c r="C20" s="83">
        <f t="shared" si="0"/>
        <v>13</v>
      </c>
      <c r="D20" s="84">
        <v>6</v>
      </c>
      <c r="E20" s="84">
        <v>6</v>
      </c>
      <c r="F20" s="84" t="s">
        <v>13</v>
      </c>
      <c r="G20" s="83" t="s">
        <v>8</v>
      </c>
      <c r="H20" s="20" t="str">
        <f>IF(ISNUMBER(E20),   VLOOKUP(E20,refs!$F$8:$H$15,3,0),   "")</f>
        <v>Jô / Wanderley</v>
      </c>
      <c r="I20" s="38"/>
      <c r="J20" s="39"/>
    </row>
    <row r="21" spans="1:10" s="9" customFormat="1" ht="15.75" customHeight="1" x14ac:dyDescent="0.2">
      <c r="A21" s="13"/>
      <c r="C21" s="83">
        <f t="shared" si="0"/>
        <v>14</v>
      </c>
      <c r="D21" s="84">
        <v>7</v>
      </c>
      <c r="E21" s="84">
        <v>7</v>
      </c>
      <c r="F21" s="84" t="s">
        <v>15</v>
      </c>
      <c r="G21" s="83" t="s">
        <v>16</v>
      </c>
      <c r="H21" s="20" t="str">
        <f>IF(ISNUMBER(E21),   VLOOKUP(E21,refs!$F$8:$H$15,3,0),   "")</f>
        <v>M. Aurélio / Neura</v>
      </c>
      <c r="I21" s="38"/>
      <c r="J21" s="39"/>
    </row>
    <row r="22" spans="1:10" s="9" customFormat="1" ht="15.75" customHeight="1" x14ac:dyDescent="0.2">
      <c r="A22" s="13"/>
      <c r="C22" s="83">
        <f t="shared" si="0"/>
        <v>15</v>
      </c>
      <c r="D22" s="84">
        <v>1</v>
      </c>
      <c r="E22" s="84">
        <v>1</v>
      </c>
      <c r="F22" s="84" t="s">
        <v>18</v>
      </c>
      <c r="G22" s="83" t="s">
        <v>19</v>
      </c>
      <c r="H22" s="20" t="str">
        <f>IF(ISNUMBER(E22),   VLOOKUP(E22,refs!$F$8:$H$15,3,0),   "")</f>
        <v xml:space="preserve">   </v>
      </c>
      <c r="I22" s="38"/>
      <c r="J22" s="39"/>
    </row>
    <row r="23" spans="1:10" s="9" customFormat="1" ht="15.75" customHeight="1" x14ac:dyDescent="0.2">
      <c r="A23" s="13"/>
      <c r="C23" s="83">
        <f t="shared" si="0"/>
        <v>16</v>
      </c>
      <c r="D23" s="84">
        <v>2</v>
      </c>
      <c r="E23" s="84">
        <v>2</v>
      </c>
      <c r="F23" s="84" t="s">
        <v>20</v>
      </c>
      <c r="G23" s="83" t="s">
        <v>8</v>
      </c>
      <c r="H23" s="20" t="str">
        <f>IF(ISNUMBER(E23),   VLOOKUP(E23,refs!$F$8:$H$15,3,0),   "")</f>
        <v>Cynthia / Élcio</v>
      </c>
      <c r="I23" s="38"/>
      <c r="J23" s="39"/>
    </row>
    <row r="24" spans="1:10" s="9" customFormat="1" ht="15.75" customHeight="1" x14ac:dyDescent="0.2">
      <c r="A24" s="13"/>
      <c r="C24" s="83">
        <f t="shared" si="0"/>
        <v>17</v>
      </c>
      <c r="D24" s="84">
        <v>3</v>
      </c>
      <c r="E24" s="84">
        <v>3</v>
      </c>
      <c r="F24" s="84" t="s">
        <v>7</v>
      </c>
      <c r="G24" s="83" t="s">
        <v>8</v>
      </c>
      <c r="H24" s="20" t="str">
        <f>IF(ISNUMBER(E24),   VLOOKUP(E24,refs!$F$8:$H$15,3,0),   "")</f>
        <v>Maurilo / Bráulio</v>
      </c>
      <c r="I24" s="38"/>
      <c r="J24" s="39"/>
    </row>
    <row r="25" spans="1:10" s="9" customFormat="1" ht="15.75" customHeight="1" x14ac:dyDescent="0.2">
      <c r="A25" s="13"/>
      <c r="C25" s="83">
        <f t="shared" si="0"/>
        <v>18</v>
      </c>
      <c r="D25" s="84">
        <v>4</v>
      </c>
      <c r="E25" s="84">
        <v>4</v>
      </c>
      <c r="F25" s="84" t="s">
        <v>9</v>
      </c>
      <c r="G25" s="83" t="s">
        <v>8</v>
      </c>
      <c r="H25" s="20" t="str">
        <f>IF(ISNUMBER(E25),   VLOOKUP(E25,refs!$F$8:$H$15,3,0),   "")</f>
        <v>Aguinaldo / Dalva</v>
      </c>
      <c r="I25" s="38"/>
      <c r="J25" s="39"/>
    </row>
    <row r="26" spans="1:10" s="9" customFormat="1" ht="15.75" customHeight="1" x14ac:dyDescent="0.2">
      <c r="A26" s="13"/>
      <c r="C26" s="83">
        <f t="shared" si="0"/>
        <v>19</v>
      </c>
      <c r="D26" s="84">
        <v>5</v>
      </c>
      <c r="E26" s="84">
        <v>51</v>
      </c>
      <c r="F26" s="84" t="s">
        <v>11</v>
      </c>
      <c r="G26" s="83" t="s">
        <v>12</v>
      </c>
      <c r="H26" s="20" t="str">
        <f>IF(ISNUMBER(E26),   VLOOKUP(E26,refs!$F$8:$H$15,3,0),   "")</f>
        <v>Geralda / Pedro</v>
      </c>
      <c r="I26" s="38"/>
      <c r="J26" s="39"/>
    </row>
    <row r="27" spans="1:10" s="9" customFormat="1" ht="15.75" customHeight="1" x14ac:dyDescent="0.2">
      <c r="A27" s="13"/>
      <c r="C27" s="83">
        <f t="shared" si="0"/>
        <v>19</v>
      </c>
      <c r="D27" s="84">
        <v>5</v>
      </c>
      <c r="E27" s="84">
        <v>52</v>
      </c>
      <c r="F27" s="84" t="s">
        <v>11</v>
      </c>
      <c r="G27" s="83" t="s">
        <v>8</v>
      </c>
      <c r="H27" s="20" t="str">
        <f>IF(ISNUMBER(E27),   VLOOKUP(E27,refs!$F$8:$H$15,3,0),   "")</f>
        <v>Edércia / Sérgio</v>
      </c>
      <c r="I27" s="38"/>
      <c r="J27" s="39"/>
    </row>
    <row r="28" spans="1:10" s="9" customFormat="1" ht="15.75" customHeight="1" x14ac:dyDescent="0.2">
      <c r="A28" s="13"/>
      <c r="C28" s="83">
        <f t="shared" si="0"/>
        <v>20</v>
      </c>
      <c r="D28" s="84">
        <v>6</v>
      </c>
      <c r="E28" s="84">
        <v>6</v>
      </c>
      <c r="F28" s="84" t="s">
        <v>13</v>
      </c>
      <c r="G28" s="83" t="s">
        <v>8</v>
      </c>
      <c r="H28" s="20" t="str">
        <f>IF(ISNUMBER(E28),   VLOOKUP(E28,refs!$F$8:$H$15,3,0),   "")</f>
        <v>Jô / Wanderley</v>
      </c>
      <c r="I28" s="38"/>
      <c r="J28" s="39"/>
    </row>
    <row r="29" spans="1:10" s="9" customFormat="1" ht="15.75" customHeight="1" x14ac:dyDescent="0.2">
      <c r="A29" s="13"/>
      <c r="C29" s="83">
        <f t="shared" si="0"/>
        <v>21</v>
      </c>
      <c r="D29" s="84">
        <v>7</v>
      </c>
      <c r="E29" s="84">
        <v>7</v>
      </c>
      <c r="F29" s="84" t="s">
        <v>15</v>
      </c>
      <c r="G29" s="83" t="s">
        <v>16</v>
      </c>
      <c r="H29" s="20" t="str">
        <f>IF(ISNUMBER(E29),   VLOOKUP(E29,refs!$F$8:$H$15,3,0),   "")</f>
        <v>M. Aurélio / Neura</v>
      </c>
      <c r="I29" s="38"/>
      <c r="J29" s="39"/>
    </row>
    <row r="30" spans="1:10" s="9" customFormat="1" ht="15.75" customHeight="1" x14ac:dyDescent="0.2">
      <c r="A30" s="13"/>
      <c r="C30" s="83">
        <f t="shared" si="0"/>
        <v>22</v>
      </c>
      <c r="D30" s="84">
        <v>1</v>
      </c>
      <c r="E30" s="84">
        <v>1</v>
      </c>
      <c r="F30" s="84" t="s">
        <v>18</v>
      </c>
      <c r="G30" s="83" t="s">
        <v>19</v>
      </c>
      <c r="H30" s="20" t="str">
        <f>IF(ISNUMBER(E30),   VLOOKUP(E30,refs!$F$8:$H$15,3,0),   "")</f>
        <v xml:space="preserve">   </v>
      </c>
      <c r="I30" s="38"/>
      <c r="J30" s="39"/>
    </row>
    <row r="31" spans="1:10" s="9" customFormat="1" ht="15.75" customHeight="1" x14ac:dyDescent="0.2">
      <c r="A31" s="13"/>
      <c r="C31" s="83">
        <f t="shared" si="0"/>
        <v>23</v>
      </c>
      <c r="D31" s="84">
        <v>2</v>
      </c>
      <c r="E31" s="84">
        <v>2</v>
      </c>
      <c r="F31" s="84" t="s">
        <v>20</v>
      </c>
      <c r="G31" s="83" t="s">
        <v>8</v>
      </c>
      <c r="H31" s="20" t="str">
        <f>IF(ISNUMBER(E31),   VLOOKUP(E31,refs!$F$8:$H$15,3,0),   "")</f>
        <v>Cynthia / Élcio</v>
      </c>
      <c r="I31" s="38"/>
      <c r="J31" s="39"/>
    </row>
    <row r="32" spans="1:10" s="9" customFormat="1" ht="15.75" customHeight="1" x14ac:dyDescent="0.2">
      <c r="A32" s="13"/>
      <c r="C32" s="83">
        <f t="shared" si="0"/>
        <v>24</v>
      </c>
      <c r="D32" s="84">
        <v>3</v>
      </c>
      <c r="E32" s="84">
        <v>3</v>
      </c>
      <c r="F32" s="84" t="s">
        <v>7</v>
      </c>
      <c r="G32" s="83" t="s">
        <v>8</v>
      </c>
      <c r="H32" s="20" t="str">
        <f>IF(ISNUMBER(E32),   VLOOKUP(E32,refs!$F$8:$H$15,3,0),   "")</f>
        <v>Maurilo / Bráulio</v>
      </c>
      <c r="I32" s="38"/>
      <c r="J32" s="39"/>
    </row>
    <row r="33" spans="1:11" s="9" customFormat="1" ht="15.75" customHeight="1" x14ac:dyDescent="0.2">
      <c r="A33" s="13"/>
      <c r="C33" s="83">
        <f t="shared" si="0"/>
        <v>25</v>
      </c>
      <c r="D33" s="84">
        <v>4</v>
      </c>
      <c r="E33" s="84">
        <v>4</v>
      </c>
      <c r="F33" s="84" t="s">
        <v>9</v>
      </c>
      <c r="G33" s="83" t="s">
        <v>8</v>
      </c>
      <c r="H33" s="20" t="str">
        <f>IF(ISNUMBER(E33),   VLOOKUP(E33,refs!$F$8:$H$15,3,0),   "")</f>
        <v>Aguinaldo / Dalva</v>
      </c>
      <c r="I33" s="38"/>
      <c r="J33" s="39"/>
    </row>
    <row r="34" spans="1:11" s="9" customFormat="1" ht="15.75" customHeight="1" x14ac:dyDescent="0.2">
      <c r="A34" s="13"/>
      <c r="C34" s="83">
        <f t="shared" si="0"/>
        <v>26</v>
      </c>
      <c r="D34" s="84">
        <v>5</v>
      </c>
      <c r="E34" s="84">
        <v>51</v>
      </c>
      <c r="F34" s="84" t="s">
        <v>11</v>
      </c>
      <c r="G34" s="83" t="s">
        <v>12</v>
      </c>
      <c r="H34" s="20" t="str">
        <f>IF(ISNUMBER(E34),   VLOOKUP(E34,refs!$F$8:$H$15,3,0),   "")</f>
        <v>Geralda / Pedro</v>
      </c>
      <c r="I34" s="38"/>
      <c r="J34" s="39"/>
    </row>
    <row r="35" spans="1:11" s="9" customFormat="1" ht="15.75" customHeight="1" x14ac:dyDescent="0.2">
      <c r="A35" s="13"/>
      <c r="C35" s="83">
        <f t="shared" si="0"/>
        <v>26</v>
      </c>
      <c r="D35" s="84">
        <v>5</v>
      </c>
      <c r="E35" s="84">
        <v>52</v>
      </c>
      <c r="F35" s="84" t="s">
        <v>11</v>
      </c>
      <c r="G35" s="83" t="s">
        <v>8</v>
      </c>
      <c r="H35" s="20" t="str">
        <f>IF(ISNUMBER(E35),   VLOOKUP(E35,refs!$F$8:$H$15,3,0),   "")</f>
        <v>Edércia / Sérgio</v>
      </c>
      <c r="I35" s="38"/>
      <c r="J35" s="39"/>
    </row>
    <row r="36" spans="1:11" s="9" customFormat="1" ht="15.75" customHeight="1" x14ac:dyDescent="0.2">
      <c r="A36" s="13"/>
      <c r="C36" s="83">
        <f t="shared" si="0"/>
        <v>27</v>
      </c>
      <c r="D36" s="84">
        <v>6</v>
      </c>
      <c r="E36" s="84">
        <v>6</v>
      </c>
      <c r="F36" s="84" t="s">
        <v>25</v>
      </c>
      <c r="G36" s="85">
        <v>0.83333333333333304</v>
      </c>
      <c r="H36" s="20" t="str">
        <f>IF(ISNUMBER(E36),   VLOOKUP(E36,refs!$F$8:$H$15,3,0),   "")</f>
        <v>Jô / Wanderley</v>
      </c>
      <c r="I36" s="38"/>
      <c r="J36" s="39"/>
    </row>
    <row r="37" spans="1:11" s="9" customFormat="1" ht="15.75" customHeight="1" x14ac:dyDescent="0.2">
      <c r="A37" s="13"/>
      <c r="C37" s="83">
        <f t="shared" si="0"/>
        <v>28</v>
      </c>
      <c r="D37" s="84">
        <v>7</v>
      </c>
      <c r="E37" s="84">
        <v>7</v>
      </c>
      <c r="F37" s="84" t="s">
        <v>15</v>
      </c>
      <c r="G37" s="85">
        <v>0.64583333333333304</v>
      </c>
      <c r="H37" s="20" t="str">
        <f>IF(ISNUMBER(E37),   VLOOKUP(E37,refs!$F$8:$H$15,3,0),   "")</f>
        <v>M. Aurélio / Neura</v>
      </c>
      <c r="I37" s="38"/>
      <c r="J37" s="39"/>
    </row>
    <row r="38" spans="1:11" s="9" customFormat="1" ht="15.75" customHeight="1" x14ac:dyDescent="0.2">
      <c r="A38" s="13"/>
      <c r="C38" s="100">
        <f t="shared" si="0"/>
        <v>29</v>
      </c>
      <c r="D38" s="101">
        <v>1</v>
      </c>
      <c r="E38" s="101">
        <v>1</v>
      </c>
      <c r="F38" s="101" t="s">
        <v>18</v>
      </c>
      <c r="G38" s="100"/>
      <c r="H38" s="102" t="str">
        <f>IF(ISNUMBER(E38),   VLOOKUP(E38,refs!$F$8:$H$15,3,0),   "")</f>
        <v xml:space="preserve">   </v>
      </c>
      <c r="I38" s="103"/>
      <c r="J38" s="104"/>
    </row>
    <row r="39" spans="1:11" s="9" customFormat="1" ht="15.75" customHeight="1" x14ac:dyDescent="0.2">
      <c r="A39" s="13"/>
      <c r="B39" s="105"/>
      <c r="C39" s="106">
        <f t="shared" si="0"/>
        <v>30</v>
      </c>
      <c r="D39" s="107">
        <v>2</v>
      </c>
      <c r="E39" s="107">
        <v>2</v>
      </c>
      <c r="F39" s="107" t="s">
        <v>20</v>
      </c>
      <c r="G39" s="106" t="s">
        <v>8</v>
      </c>
      <c r="H39" s="108" t="str">
        <f>IF(ISNUMBER(E39),   VLOOKUP(E39,refs!$F$8:$H$15,3,0),   "")</f>
        <v>Cynthia / Élcio</v>
      </c>
      <c r="I39" s="109"/>
      <c r="J39" s="110"/>
      <c r="K39" s="111"/>
    </row>
    <row r="40" spans="1:11" s="9" customFormat="1" ht="15.75" customHeight="1" x14ac:dyDescent="0.2">
      <c r="A40" s="13"/>
      <c r="B40" s="105"/>
      <c r="C40" s="106">
        <f t="shared" si="0"/>
        <v>31</v>
      </c>
      <c r="D40" s="107">
        <v>3</v>
      </c>
      <c r="E40" s="107">
        <v>3</v>
      </c>
      <c r="F40" s="107" t="s">
        <v>7</v>
      </c>
      <c r="G40" s="106" t="s">
        <v>8</v>
      </c>
      <c r="H40" s="108" t="str">
        <f>IF(ISNUMBER(E40),   VLOOKUP(E40,refs!$F$8:$H$15,3,0),   "")</f>
        <v>Maurilo / Bráulio</v>
      </c>
      <c r="I40" s="109"/>
      <c r="J40" s="110"/>
      <c r="K40" s="111"/>
    </row>
    <row r="41" spans="1:11" x14ac:dyDescent="0.2">
      <c r="C41" s="112"/>
      <c r="D41" s="113"/>
      <c r="E41" s="113"/>
      <c r="F41" s="113"/>
      <c r="G41" s="114"/>
      <c r="H41" s="115"/>
      <c r="I41" s="116"/>
      <c r="J41" s="117"/>
    </row>
    <row r="42" spans="1:11" x14ac:dyDescent="0.2">
      <c r="C42" s="83"/>
    </row>
    <row r="43" spans="1:11" x14ac:dyDescent="0.2">
      <c r="C43" s="83"/>
    </row>
  </sheetData>
  <mergeCells count="3">
    <mergeCell ref="C2:J2"/>
    <mergeCell ref="C3:J3"/>
    <mergeCell ref="C4:D4"/>
  </mergeCells>
  <conditionalFormatting sqref="D37:E37 G37 D31:G36 J12:J37 I5:J5 I13:I37 I7:J9 D5:G5 C7:G30 I38:J40 H7:H40 D39:G40 C6:C43">
    <cfRule type="expression" dxfId="19" priority="2">
      <formula>$F5="sáb"</formula>
    </cfRule>
    <cfRule type="expression" dxfId="18" priority="3">
      <formula>$F5="dom"</formula>
    </cfRule>
  </conditionalFormatting>
  <conditionalFormatting sqref="I11:J11">
    <cfRule type="expression" dxfId="17" priority="4">
      <formula>$F10="sáb"</formula>
    </cfRule>
    <cfRule type="expression" dxfId="16" priority="5">
      <formula>$F10="dom"</formula>
    </cfRule>
  </conditionalFormatting>
  <conditionalFormatting sqref="D38:E38 G38">
    <cfRule type="expression" dxfId="15" priority="6">
      <formula>$F38="sáb"</formula>
    </cfRule>
    <cfRule type="expression" dxfId="14" priority="7">
      <formula>$F38="dom"</formula>
    </cfRule>
  </conditionalFormatting>
  <conditionalFormatting sqref="F37:F38">
    <cfRule type="expression" dxfId="13" priority="8">
      <formula>$F37="sáb"</formula>
    </cfRule>
    <cfRule type="expression" dxfId="12" priority="9">
      <formula>$F37="dom"</formula>
    </cfRule>
  </conditionalFormatting>
  <conditionalFormatting sqref="C31:C38">
    <cfRule type="expression" dxfId="11" priority="10">
      <formula>$F31="sáb"</formula>
    </cfRule>
    <cfRule type="expression" dxfId="10" priority="11">
      <formula>$F31="dom"</formula>
    </cfRule>
  </conditionalFormatting>
  <conditionalFormatting sqref="J10">
    <cfRule type="expression" dxfId="9" priority="12">
      <formula>$F9="sáb"</formula>
    </cfRule>
    <cfRule type="expression" dxfId="8" priority="13">
      <formula>$F9="dom"</formula>
    </cfRule>
  </conditionalFormatting>
  <conditionalFormatting sqref="H5">
    <cfRule type="expression" dxfId="7" priority="14">
      <formula>$F5="sáb"</formula>
    </cfRule>
    <cfRule type="expression" dxfId="6" priority="15">
      <formula>$F5="dom"</formula>
    </cfRule>
  </conditionalFormatting>
  <conditionalFormatting sqref="D6:G6 I6:J6">
    <cfRule type="expression" dxfId="5" priority="16">
      <formula>$F6="sáb"</formula>
    </cfRule>
    <cfRule type="expression" dxfId="4" priority="17">
      <formula>$F6="dom"</formula>
    </cfRule>
  </conditionalFormatting>
  <conditionalFormatting sqref="H6">
    <cfRule type="expression" dxfId="3" priority="18">
      <formula>$F6="sáb"</formula>
    </cfRule>
    <cfRule type="expression" dxfId="2" priority="19">
      <formula>$F6="dom"</formula>
    </cfRule>
  </conditionalFormatting>
  <conditionalFormatting sqref="C5">
    <cfRule type="expression" dxfId="1" priority="20">
      <formula>$F5="sáb"</formula>
    </cfRule>
    <cfRule type="expression" dxfId="0" priority="21">
      <formula>$F5="dom"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workbookViewId="0">
      <selection sqref="A1:XFD1048576"/>
    </sheetView>
  </sheetViews>
  <sheetFormatPr baseColWidth="10" defaultColWidth="8.83203125" defaultRowHeight="17" thickTop="1" thickBottom="1" x14ac:dyDescent="0.25"/>
  <cols>
    <col min="1" max="1" width="10.5" style="9" customWidth="1"/>
    <col min="2" max="2" width="9.1640625" style="9" customWidth="1"/>
    <col min="3" max="3" width="6.1640625" style="9" customWidth="1"/>
    <col min="4" max="5" width="4.6640625" style="9" hidden="1" customWidth="1"/>
    <col min="6" max="7" width="8.1640625" style="9" customWidth="1"/>
    <col min="8" max="8" width="20.83203125" style="3" customWidth="1"/>
    <col min="9" max="9" width="70.1640625" style="4" customWidth="1"/>
    <col min="10" max="10" width="28.33203125" style="5" customWidth="1"/>
    <col min="11" max="1025" width="9.1640625" customWidth="1"/>
  </cols>
  <sheetData>
    <row r="1" spans="1:10" s="124" customFormat="1" ht="22.5" customHeight="1" thickTop="1" thickBot="1" x14ac:dyDescent="0.25">
      <c r="A1" s="118" t="s">
        <v>0</v>
      </c>
      <c r="B1" s="119"/>
      <c r="C1" s="119"/>
      <c r="D1" s="119"/>
      <c r="E1" s="119"/>
      <c r="F1" s="119"/>
      <c r="G1" s="120"/>
      <c r="H1" s="121"/>
      <c r="I1" s="122"/>
      <c r="J1" s="123"/>
    </row>
    <row r="2" spans="1:10" ht="30" customHeight="1" thickTop="1" thickBot="1" x14ac:dyDescent="0.25">
      <c r="A2" s="8">
        <v>3</v>
      </c>
      <c r="C2" s="186" t="str">
        <f>VLOOKUP(A2,refs!B4:D15,2,0)</f>
        <v>MARÇO</v>
      </c>
      <c r="D2" s="186"/>
      <c r="E2" s="186"/>
      <c r="F2" s="186"/>
      <c r="G2" s="186"/>
      <c r="H2" s="186"/>
      <c r="I2" s="186"/>
      <c r="J2" s="186"/>
    </row>
    <row r="3" spans="1:10" ht="30" customHeight="1" thickTop="1" thickBot="1" x14ac:dyDescent="0.25">
      <c r="C3" s="186" t="s">
        <v>1</v>
      </c>
      <c r="D3" s="186"/>
      <c r="E3" s="186"/>
      <c r="F3" s="186"/>
      <c r="G3" s="186"/>
      <c r="H3" s="186"/>
      <c r="I3" s="186"/>
      <c r="J3" s="186"/>
    </row>
    <row r="4" spans="1:10" s="9" customFormat="1" ht="15.75" customHeight="1" thickTop="1" thickBot="1" x14ac:dyDescent="0.25">
      <c r="C4" s="187" t="s">
        <v>2</v>
      </c>
      <c r="D4" s="187"/>
      <c r="E4" s="153"/>
      <c r="F4" s="153"/>
      <c r="G4" s="153" t="s">
        <v>3</v>
      </c>
      <c r="H4" s="153" t="s">
        <v>4</v>
      </c>
      <c r="I4" s="152" t="s">
        <v>5</v>
      </c>
      <c r="J4" s="153" t="s">
        <v>6</v>
      </c>
    </row>
    <row r="5" spans="1:10" s="9" customFormat="1" ht="15.75" customHeight="1" thickTop="1" thickBot="1" x14ac:dyDescent="0.25">
      <c r="A5" s="13"/>
      <c r="C5" s="144">
        <v>1</v>
      </c>
      <c r="D5" s="144">
        <v>4</v>
      </c>
      <c r="E5" s="144">
        <v>4</v>
      </c>
      <c r="F5" s="144" t="s">
        <v>9</v>
      </c>
      <c r="G5" s="144" t="s">
        <v>8</v>
      </c>
      <c r="H5" s="146"/>
      <c r="I5" s="154"/>
      <c r="J5" s="155"/>
    </row>
    <row r="6" spans="1:10" s="9" customFormat="1" ht="15.75" customHeight="1" thickTop="1" thickBot="1" x14ac:dyDescent="0.25">
      <c r="A6" s="13"/>
      <c r="C6" s="144">
        <f t="shared" ref="C6:C49" si="0">IF(D6=D5, C5, C5+1)</f>
        <v>2</v>
      </c>
      <c r="D6" s="144">
        <v>5</v>
      </c>
      <c r="E6" s="144">
        <v>51</v>
      </c>
      <c r="F6" s="144" t="s">
        <v>11</v>
      </c>
      <c r="G6" s="144" t="s">
        <v>12</v>
      </c>
      <c r="H6" s="146" t="str">
        <f>IF(ISNUMBER(E6),   VLOOKUP(E6,refs!$F$8:$H$15,3,0),   "")</f>
        <v>Geralda / Pedro</v>
      </c>
      <c r="I6" s="147"/>
      <c r="J6" s="148"/>
    </row>
    <row r="7" spans="1:10" s="9" customFormat="1" ht="15.75" customHeight="1" thickTop="1" thickBot="1" x14ac:dyDescent="0.25">
      <c r="A7" s="13"/>
      <c r="C7" s="144">
        <f t="shared" si="0"/>
        <v>2</v>
      </c>
      <c r="D7" s="144">
        <v>5</v>
      </c>
      <c r="E7" s="144">
        <v>52</v>
      </c>
      <c r="F7" s="144" t="s">
        <v>11</v>
      </c>
      <c r="G7" s="144" t="s">
        <v>8</v>
      </c>
      <c r="H7" s="146" t="str">
        <f>IF(ISNUMBER(E7),   VLOOKUP(E7,refs!$F$8:$H$15,3,0),   "")</f>
        <v>Edércia / Sérgio</v>
      </c>
      <c r="I7" s="147"/>
      <c r="J7" s="148"/>
    </row>
    <row r="8" spans="1:10" s="9" customFormat="1" ht="15.75" customHeight="1" thickTop="1" thickBot="1" x14ac:dyDescent="0.25">
      <c r="A8" s="13"/>
      <c r="C8" s="144">
        <f t="shared" si="0"/>
        <v>3</v>
      </c>
      <c r="D8" s="144"/>
      <c r="E8" s="144"/>
      <c r="F8" s="149" t="s">
        <v>13</v>
      </c>
      <c r="G8" s="150">
        <v>0.625</v>
      </c>
      <c r="H8" s="151" t="s">
        <v>66</v>
      </c>
      <c r="I8" s="147"/>
      <c r="J8" s="148"/>
    </row>
    <row r="9" spans="1:10" s="9" customFormat="1" ht="15.75" customHeight="1" thickTop="1" thickBot="1" x14ac:dyDescent="0.25">
      <c r="A9" s="13"/>
      <c r="C9" s="144">
        <f>IF(D9=D7, C7, C7+1)</f>
        <v>3</v>
      </c>
      <c r="D9" s="144">
        <v>6</v>
      </c>
      <c r="E9" s="144">
        <v>6</v>
      </c>
      <c r="F9" s="144" t="s">
        <v>13</v>
      </c>
      <c r="G9" s="144" t="s">
        <v>8</v>
      </c>
      <c r="H9" s="146" t="str">
        <f>IF(ISNUMBER(E9),   VLOOKUP(E9,refs!$F$8:$H$15,3,0),   "")</f>
        <v>Jô / Wanderley</v>
      </c>
      <c r="I9" s="147"/>
      <c r="J9" s="148"/>
    </row>
    <row r="10" spans="1:10" s="9" customFormat="1" ht="15.75" customHeight="1" thickTop="1" thickBot="1" x14ac:dyDescent="0.25">
      <c r="A10" s="13"/>
      <c r="C10" s="144">
        <f t="shared" si="0"/>
        <v>4</v>
      </c>
      <c r="D10" s="144">
        <v>7</v>
      </c>
      <c r="E10" s="144">
        <v>7</v>
      </c>
      <c r="F10" s="144" t="s">
        <v>15</v>
      </c>
      <c r="G10" s="144" t="s">
        <v>16</v>
      </c>
      <c r="H10" s="146" t="str">
        <f>IF(ISNUMBER(E10),   VLOOKUP(E10,refs!$F$8:$H$15,3,0),   "")</f>
        <v>M. Aurélio / Neura</v>
      </c>
      <c r="I10" s="147"/>
      <c r="J10" s="148"/>
    </row>
    <row r="11" spans="1:10" s="9" customFormat="1" ht="15.75" customHeight="1" thickTop="1" thickBot="1" x14ac:dyDescent="0.25">
      <c r="A11" s="13"/>
      <c r="C11" s="144">
        <f t="shared" si="0"/>
        <v>5</v>
      </c>
      <c r="D11" s="144">
        <v>1</v>
      </c>
      <c r="E11" s="144">
        <v>1</v>
      </c>
      <c r="F11" s="144" t="s">
        <v>18</v>
      </c>
      <c r="G11" s="144" t="s">
        <v>19</v>
      </c>
      <c r="H11" s="146" t="str">
        <f>IF(ISNUMBER(E11),   VLOOKUP(E11,refs!$F$8:$H$15,3,0),   "")</f>
        <v xml:space="preserve">   </v>
      </c>
      <c r="I11" s="147"/>
      <c r="J11" s="148"/>
    </row>
    <row r="12" spans="1:10" s="9" customFormat="1" ht="15.75" customHeight="1" thickTop="1" thickBot="1" x14ac:dyDescent="0.25">
      <c r="A12" s="13"/>
      <c r="C12" s="144">
        <v>6</v>
      </c>
      <c r="D12" s="144"/>
      <c r="E12" s="144"/>
      <c r="F12" s="144" t="s">
        <v>20</v>
      </c>
      <c r="G12" s="145">
        <v>0.625</v>
      </c>
      <c r="H12" s="146" t="s">
        <v>34</v>
      </c>
      <c r="I12" s="147"/>
      <c r="J12" s="148"/>
    </row>
    <row r="13" spans="1:10" s="9" customFormat="1" ht="15.75" customHeight="1" thickTop="1" thickBot="1" x14ac:dyDescent="0.25">
      <c r="A13" s="13"/>
      <c r="C13" s="144">
        <v>6</v>
      </c>
      <c r="D13" s="144">
        <v>2</v>
      </c>
      <c r="E13" s="144">
        <v>2</v>
      </c>
      <c r="F13" s="144" t="s">
        <v>20</v>
      </c>
      <c r="G13" s="144" t="s">
        <v>8</v>
      </c>
      <c r="H13" s="146" t="str">
        <f>IF(ISNUMBER(E13),   VLOOKUP(E13,refs!$F$8:$H$15,3,0),   "")</f>
        <v>Cynthia / Élcio</v>
      </c>
      <c r="I13" s="147"/>
      <c r="J13" s="148"/>
    </row>
    <row r="14" spans="1:10" s="9" customFormat="1" ht="15.75" customHeight="1" thickTop="1" thickBot="1" x14ac:dyDescent="0.25">
      <c r="A14" s="13"/>
      <c r="C14" s="144">
        <f t="shared" si="0"/>
        <v>7</v>
      </c>
      <c r="D14" s="144">
        <v>3</v>
      </c>
      <c r="E14" s="144">
        <v>3</v>
      </c>
      <c r="F14" s="144" t="s">
        <v>7</v>
      </c>
      <c r="G14" s="144" t="s">
        <v>8</v>
      </c>
      <c r="H14" s="146" t="str">
        <f>IF(ISNUMBER(E14),   VLOOKUP(E14,refs!$F$8:$H$15,3,0),   "")</f>
        <v>Maurilo / Bráulio</v>
      </c>
      <c r="I14" s="147"/>
      <c r="J14" s="148"/>
    </row>
    <row r="15" spans="1:10" s="9" customFormat="1" ht="15.75" customHeight="1" thickTop="1" thickBot="1" x14ac:dyDescent="0.25">
      <c r="A15" s="13"/>
      <c r="C15" s="144">
        <f t="shared" si="0"/>
        <v>8</v>
      </c>
      <c r="D15" s="144">
        <v>4</v>
      </c>
      <c r="E15" s="144">
        <v>4</v>
      </c>
      <c r="F15" s="144" t="s">
        <v>9</v>
      </c>
      <c r="G15" s="144" t="s">
        <v>8</v>
      </c>
      <c r="H15" s="146" t="str">
        <f>IF(ISNUMBER(E15),   VLOOKUP(E15,refs!$F$8:$H$15,3,0),   "")</f>
        <v>Aguinaldo / Dalva</v>
      </c>
      <c r="I15" s="147"/>
      <c r="J15" s="148"/>
    </row>
    <row r="16" spans="1:10" s="9" customFormat="1" ht="15.75" customHeight="1" thickTop="1" thickBot="1" x14ac:dyDescent="0.25">
      <c r="A16" s="13"/>
      <c r="C16" s="144">
        <f t="shared" si="0"/>
        <v>9</v>
      </c>
      <c r="D16" s="144">
        <v>5</v>
      </c>
      <c r="E16" s="144">
        <v>51</v>
      </c>
      <c r="F16" s="144" t="s">
        <v>11</v>
      </c>
      <c r="G16" s="144" t="s">
        <v>12</v>
      </c>
      <c r="H16" s="146" t="str">
        <f>IF(ISNUMBER(E16),   VLOOKUP(E16,refs!$F$8:$H$15,3,0),   "")</f>
        <v>Geralda / Pedro</v>
      </c>
      <c r="I16" s="147"/>
      <c r="J16" s="148"/>
    </row>
    <row r="17" spans="1:10" s="9" customFormat="1" ht="15.75" customHeight="1" thickTop="1" thickBot="1" x14ac:dyDescent="0.25">
      <c r="A17" s="13"/>
      <c r="C17" s="144">
        <f t="shared" si="0"/>
        <v>9</v>
      </c>
      <c r="D17" s="144">
        <v>5</v>
      </c>
      <c r="E17" s="144">
        <v>52</v>
      </c>
      <c r="F17" s="144" t="s">
        <v>11</v>
      </c>
      <c r="G17" s="144" t="s">
        <v>8</v>
      </c>
      <c r="H17" s="146" t="str">
        <f>IF(ISNUMBER(E17),   VLOOKUP(E17,refs!$F$8:$H$15,3,0),   "")</f>
        <v>Edércia / Sérgio</v>
      </c>
      <c r="I17" s="147"/>
      <c r="J17" s="148"/>
    </row>
    <row r="18" spans="1:10" s="9" customFormat="1" ht="15.75" customHeight="1" thickTop="1" thickBot="1" x14ac:dyDescent="0.25">
      <c r="A18" s="13"/>
      <c r="C18" s="144">
        <v>10</v>
      </c>
      <c r="D18" s="144"/>
      <c r="E18" s="144"/>
      <c r="F18" s="149" t="s">
        <v>13</v>
      </c>
      <c r="G18" s="150">
        <v>0.625</v>
      </c>
      <c r="H18" s="151" t="s">
        <v>66</v>
      </c>
      <c r="I18" s="147"/>
      <c r="J18" s="148"/>
    </row>
    <row r="19" spans="1:10" s="9" customFormat="1" ht="15.75" customHeight="1" thickTop="1" thickBot="1" x14ac:dyDescent="0.25">
      <c r="A19" s="13"/>
      <c r="C19" s="144">
        <f>IF(D19=D17, C17, C17+1)</f>
        <v>10</v>
      </c>
      <c r="D19" s="144">
        <v>6</v>
      </c>
      <c r="E19" s="144">
        <v>6</v>
      </c>
      <c r="F19" s="144" t="s">
        <v>13</v>
      </c>
      <c r="G19" s="144" t="s">
        <v>8</v>
      </c>
      <c r="H19" s="146" t="str">
        <f>IF(ISNUMBER(E19),   VLOOKUP(E19,refs!$F$8:$H$15,3,0),   "")</f>
        <v>Jô / Wanderley</v>
      </c>
      <c r="I19" s="147"/>
      <c r="J19" s="148"/>
    </row>
    <row r="20" spans="1:10" s="9" customFormat="1" ht="15.75" customHeight="1" thickTop="1" thickBot="1" x14ac:dyDescent="0.25">
      <c r="A20" s="13"/>
      <c r="C20" s="144">
        <f t="shared" si="0"/>
        <v>11</v>
      </c>
      <c r="D20" s="144">
        <v>7</v>
      </c>
      <c r="E20" s="144">
        <v>7</v>
      </c>
      <c r="F20" s="144" t="s">
        <v>15</v>
      </c>
      <c r="G20" s="144" t="s">
        <v>16</v>
      </c>
      <c r="H20" s="146" t="str">
        <f>IF(ISNUMBER(E20),   VLOOKUP(E20,refs!$F$8:$H$15,3,0),   "")</f>
        <v>M. Aurélio / Neura</v>
      </c>
      <c r="I20" s="147"/>
      <c r="J20" s="148"/>
    </row>
    <row r="21" spans="1:10" s="9" customFormat="1" ht="15.75" customHeight="1" thickTop="1" thickBot="1" x14ac:dyDescent="0.25">
      <c r="A21" s="13"/>
      <c r="C21" s="144">
        <f t="shared" si="0"/>
        <v>12</v>
      </c>
      <c r="D21" s="144">
        <v>1</v>
      </c>
      <c r="E21" s="144">
        <v>1</v>
      </c>
      <c r="F21" s="144" t="s">
        <v>18</v>
      </c>
      <c r="G21" s="144" t="s">
        <v>19</v>
      </c>
      <c r="H21" s="146" t="str">
        <f>IF(ISNUMBER(E21),   VLOOKUP(E21,refs!$F$8:$H$15,3,0),   "")</f>
        <v xml:space="preserve">   </v>
      </c>
      <c r="I21" s="147"/>
      <c r="J21" s="148"/>
    </row>
    <row r="22" spans="1:10" s="9" customFormat="1" ht="15.75" customHeight="1" thickTop="1" thickBot="1" x14ac:dyDescent="0.25">
      <c r="A22" s="13"/>
      <c r="C22" s="144">
        <v>13</v>
      </c>
      <c r="D22" s="144"/>
      <c r="E22" s="144"/>
      <c r="F22" s="144" t="s">
        <v>20</v>
      </c>
      <c r="G22" s="145">
        <v>0.625</v>
      </c>
      <c r="H22" s="146" t="s">
        <v>34</v>
      </c>
      <c r="I22" s="147"/>
      <c r="J22" s="148"/>
    </row>
    <row r="23" spans="1:10" s="9" customFormat="1" ht="15.75" customHeight="1" thickTop="1" thickBot="1" x14ac:dyDescent="0.25">
      <c r="A23" s="13"/>
      <c r="C23" s="144">
        <f>IF(D23=D21, C21, C21+1)</f>
        <v>13</v>
      </c>
      <c r="D23" s="144">
        <v>2</v>
      </c>
      <c r="E23" s="144">
        <v>2</v>
      </c>
      <c r="F23" s="144" t="s">
        <v>20</v>
      </c>
      <c r="G23" s="144" t="s">
        <v>8</v>
      </c>
      <c r="H23" s="146" t="str">
        <f>IF(ISNUMBER(E23),   VLOOKUP(E23,refs!$F$8:$H$15,3,0),   "")</f>
        <v>Cynthia / Élcio</v>
      </c>
      <c r="I23" s="147"/>
      <c r="J23" s="148"/>
    </row>
    <row r="24" spans="1:10" s="9" customFormat="1" ht="15.75" customHeight="1" thickTop="1" thickBot="1" x14ac:dyDescent="0.25">
      <c r="A24" s="13"/>
      <c r="C24" s="144">
        <f t="shared" si="0"/>
        <v>14</v>
      </c>
      <c r="D24" s="144">
        <v>3</v>
      </c>
      <c r="E24" s="144">
        <v>3</v>
      </c>
      <c r="F24" s="144" t="s">
        <v>7</v>
      </c>
      <c r="G24" s="144" t="s">
        <v>8</v>
      </c>
      <c r="H24" s="146" t="str">
        <f>IF(ISNUMBER(E24),   VLOOKUP(E24,refs!$F$8:$H$15,3,0),   "")</f>
        <v>Maurilo / Bráulio</v>
      </c>
      <c r="I24" s="147"/>
      <c r="J24" s="148"/>
    </row>
    <row r="25" spans="1:10" s="9" customFormat="1" ht="15.75" customHeight="1" thickTop="1" thickBot="1" x14ac:dyDescent="0.25">
      <c r="A25" s="13"/>
      <c r="C25" s="144">
        <f t="shared" si="0"/>
        <v>15</v>
      </c>
      <c r="D25" s="144">
        <v>4</v>
      </c>
      <c r="E25" s="144">
        <v>4</v>
      </c>
      <c r="F25" s="144" t="s">
        <v>9</v>
      </c>
      <c r="G25" s="144" t="s">
        <v>8</v>
      </c>
      <c r="H25" s="146" t="str">
        <f>IF(ISNUMBER(E25),   VLOOKUP(E25,refs!$F$8:$H$15,3,0),   "")</f>
        <v>Aguinaldo / Dalva</v>
      </c>
      <c r="I25" s="147"/>
      <c r="J25" s="148"/>
    </row>
    <row r="26" spans="1:10" s="9" customFormat="1" ht="15.75" customHeight="1" thickTop="1" thickBot="1" x14ac:dyDescent="0.25">
      <c r="A26" s="13"/>
      <c r="C26" s="144">
        <f t="shared" si="0"/>
        <v>16</v>
      </c>
      <c r="D26" s="144">
        <v>5</v>
      </c>
      <c r="E26" s="144">
        <v>51</v>
      </c>
      <c r="F26" s="144" t="s">
        <v>11</v>
      </c>
      <c r="G26" s="144" t="s">
        <v>12</v>
      </c>
      <c r="H26" s="146" t="str">
        <f>IF(ISNUMBER(E26),   VLOOKUP(E26,refs!$F$8:$H$15,3,0),   "")</f>
        <v>Geralda / Pedro</v>
      </c>
      <c r="I26" s="147"/>
      <c r="J26" s="148"/>
    </row>
    <row r="27" spans="1:10" s="9" customFormat="1" ht="15.75" customHeight="1" thickTop="1" thickBot="1" x14ac:dyDescent="0.25">
      <c r="A27" s="13"/>
      <c r="C27" s="144">
        <f t="shared" si="0"/>
        <v>16</v>
      </c>
      <c r="D27" s="144">
        <v>5</v>
      </c>
      <c r="E27" s="144">
        <v>52</v>
      </c>
      <c r="F27" s="144" t="s">
        <v>11</v>
      </c>
      <c r="G27" s="144" t="s">
        <v>8</v>
      </c>
      <c r="H27" s="146" t="str">
        <f>IF(ISNUMBER(E27),   VLOOKUP(E27,refs!$F$8:$H$15,3,0),   "")</f>
        <v>Edércia / Sérgio</v>
      </c>
      <c r="I27" s="147"/>
      <c r="J27" s="148"/>
    </row>
    <row r="28" spans="1:10" s="9" customFormat="1" ht="15.75" customHeight="1" thickTop="1" thickBot="1" x14ac:dyDescent="0.25">
      <c r="A28" s="13"/>
      <c r="C28" s="144">
        <v>17</v>
      </c>
      <c r="D28" s="144"/>
      <c r="E28" s="144"/>
      <c r="F28" s="149" t="s">
        <v>13</v>
      </c>
      <c r="G28" s="150">
        <v>0.625</v>
      </c>
      <c r="H28" s="151" t="s">
        <v>66</v>
      </c>
      <c r="I28" s="147"/>
      <c r="J28" s="148"/>
    </row>
    <row r="29" spans="1:10" s="9" customFormat="1" ht="15.75" customHeight="1" thickTop="1" thickBot="1" x14ac:dyDescent="0.25">
      <c r="A29" s="13"/>
      <c r="C29" s="144">
        <f>IF(D29=D27, C27, C27+1)</f>
        <v>17</v>
      </c>
      <c r="D29" s="144">
        <v>6</v>
      </c>
      <c r="E29" s="144">
        <v>6</v>
      </c>
      <c r="F29" s="144" t="s">
        <v>25</v>
      </c>
      <c r="G29" s="145">
        <v>0.83333333333333304</v>
      </c>
      <c r="H29" s="146" t="str">
        <f>IF(ISNUMBER(E29),   VLOOKUP(E29,refs!$F$8:$H$15,3,0),   "")</f>
        <v>Jô / Wanderley</v>
      </c>
      <c r="I29" s="147"/>
      <c r="J29" s="148"/>
    </row>
    <row r="30" spans="1:10" s="9" customFormat="1" ht="15.75" customHeight="1" thickTop="1" thickBot="1" x14ac:dyDescent="0.25">
      <c r="A30" s="13"/>
      <c r="C30" s="144">
        <f t="shared" si="0"/>
        <v>18</v>
      </c>
      <c r="D30" s="144">
        <v>7</v>
      </c>
      <c r="E30" s="144">
        <v>7</v>
      </c>
      <c r="F30" s="144" t="s">
        <v>15</v>
      </c>
      <c r="G30" s="145">
        <v>0.64583333333333304</v>
      </c>
      <c r="H30" s="146" t="str">
        <f>IF(ISNUMBER(E30),   VLOOKUP(E30,refs!$F$8:$H$15,3,0),   "")</f>
        <v>M. Aurélio / Neura</v>
      </c>
      <c r="I30" s="147"/>
      <c r="J30" s="148"/>
    </row>
    <row r="31" spans="1:10" s="9" customFormat="1" ht="15.75" customHeight="1" thickTop="1" thickBot="1" x14ac:dyDescent="0.25">
      <c r="A31" s="13"/>
      <c r="C31" s="144">
        <f t="shared" si="0"/>
        <v>19</v>
      </c>
      <c r="D31" s="144">
        <v>1</v>
      </c>
      <c r="E31" s="144">
        <v>1</v>
      </c>
      <c r="F31" s="144" t="s">
        <v>18</v>
      </c>
      <c r="G31" s="144"/>
      <c r="H31" s="146" t="str">
        <f>IF(ISNUMBER(E31),   VLOOKUP(E31,refs!$F$8:$H$15,3,0),   "")</f>
        <v xml:space="preserve">   </v>
      </c>
      <c r="I31" s="147"/>
      <c r="J31" s="148"/>
    </row>
    <row r="32" spans="1:10" s="9" customFormat="1" ht="15.75" customHeight="1" thickTop="1" thickBot="1" x14ac:dyDescent="0.25">
      <c r="A32" s="13"/>
      <c r="C32" s="144">
        <v>20</v>
      </c>
      <c r="D32" s="144"/>
      <c r="E32" s="144"/>
      <c r="F32" s="144" t="s">
        <v>20</v>
      </c>
      <c r="G32" s="145">
        <v>0.625</v>
      </c>
      <c r="H32" s="146" t="s">
        <v>34</v>
      </c>
      <c r="I32" s="147"/>
      <c r="J32" s="148"/>
    </row>
    <row r="33" spans="1:10" s="9" customFormat="1" ht="15.75" customHeight="1" thickTop="1" thickBot="1" x14ac:dyDescent="0.25">
      <c r="A33" s="13"/>
      <c r="C33" s="144">
        <f>IF(D33=D31, C31, C31+1)</f>
        <v>20</v>
      </c>
      <c r="D33" s="144">
        <v>2</v>
      </c>
      <c r="E33" s="144">
        <v>2</v>
      </c>
      <c r="F33" s="144" t="s">
        <v>20</v>
      </c>
      <c r="G33" s="144" t="s">
        <v>8</v>
      </c>
      <c r="H33" s="146" t="str">
        <f>IF(ISNUMBER(E33),   VLOOKUP(E33,refs!$F$8:$H$15,3,0),   "")</f>
        <v>Cynthia / Élcio</v>
      </c>
      <c r="I33" s="147"/>
      <c r="J33" s="148"/>
    </row>
    <row r="34" spans="1:10" s="9" customFormat="1" ht="15.75" customHeight="1" thickTop="1" thickBot="1" x14ac:dyDescent="0.25">
      <c r="A34" s="13"/>
      <c r="C34" s="144">
        <f t="shared" si="0"/>
        <v>21</v>
      </c>
      <c r="D34" s="144">
        <v>3</v>
      </c>
      <c r="E34" s="144">
        <v>3</v>
      </c>
      <c r="F34" s="144" t="s">
        <v>7</v>
      </c>
      <c r="G34" s="144" t="s">
        <v>8</v>
      </c>
      <c r="H34" s="146" t="str">
        <f>IF(ISNUMBER(E34),   VLOOKUP(E34,refs!$F$8:$H$15,3,0),   "")</f>
        <v>Maurilo / Bráulio</v>
      </c>
      <c r="I34" s="147"/>
      <c r="J34" s="148"/>
    </row>
    <row r="35" spans="1:10" s="9" customFormat="1" ht="15.75" customHeight="1" thickTop="1" thickBot="1" x14ac:dyDescent="0.25">
      <c r="A35" s="13"/>
      <c r="C35" s="144">
        <f t="shared" si="0"/>
        <v>22</v>
      </c>
      <c r="D35" s="144">
        <v>4</v>
      </c>
      <c r="E35" s="144">
        <v>4</v>
      </c>
      <c r="F35" s="144" t="s">
        <v>9</v>
      </c>
      <c r="G35" s="144" t="s">
        <v>8</v>
      </c>
      <c r="H35" s="146" t="str">
        <f>IF(ISNUMBER(E35),   VLOOKUP(E35,refs!$F$8:$H$15,3,0),   "")</f>
        <v>Aguinaldo / Dalva</v>
      </c>
      <c r="I35" s="147"/>
      <c r="J35" s="148"/>
    </row>
    <row r="36" spans="1:10" ht="18" thickTop="1" thickBot="1" x14ac:dyDescent="0.25">
      <c r="C36" s="144">
        <f t="shared" si="0"/>
        <v>23</v>
      </c>
      <c r="D36" s="144">
        <v>5</v>
      </c>
      <c r="E36" s="144">
        <v>51</v>
      </c>
      <c r="F36" s="144" t="s">
        <v>11</v>
      </c>
      <c r="G36" s="144" t="s">
        <v>12</v>
      </c>
      <c r="H36" s="146" t="str">
        <f>IF(ISNUMBER(E36),   VLOOKUP(E36,refs!$F$8:$H$15,3,0),   "")</f>
        <v>Geralda / Pedro</v>
      </c>
      <c r="I36" s="147"/>
      <c r="J36" s="148"/>
    </row>
    <row r="37" spans="1:10" ht="18" thickTop="1" thickBot="1" x14ac:dyDescent="0.25">
      <c r="C37" s="144">
        <f t="shared" si="0"/>
        <v>23</v>
      </c>
      <c r="D37" s="144">
        <v>5</v>
      </c>
      <c r="E37" s="144">
        <v>52</v>
      </c>
      <c r="F37" s="144" t="s">
        <v>11</v>
      </c>
      <c r="G37" s="144" t="s">
        <v>8</v>
      </c>
      <c r="H37" s="146" t="str">
        <f>IF(ISNUMBER(E37),   VLOOKUP(E37,refs!$F$8:$H$15,3,0),   "")</f>
        <v>Edércia / Sérgio</v>
      </c>
      <c r="I37" s="147"/>
      <c r="J37" s="148"/>
    </row>
    <row r="38" spans="1:10" ht="18" thickTop="1" thickBot="1" x14ac:dyDescent="0.25">
      <c r="C38" s="144">
        <v>24</v>
      </c>
      <c r="D38" s="144"/>
      <c r="E38" s="144"/>
      <c r="F38" s="149" t="s">
        <v>13</v>
      </c>
      <c r="G38" s="150">
        <v>0.625</v>
      </c>
      <c r="H38" s="151" t="s">
        <v>66</v>
      </c>
      <c r="I38" s="147"/>
      <c r="J38" s="148"/>
    </row>
    <row r="39" spans="1:10" ht="18" thickTop="1" thickBot="1" x14ac:dyDescent="0.25">
      <c r="C39" s="144">
        <f>IF(D39=D37, C37, C37+1)</f>
        <v>24</v>
      </c>
      <c r="D39" s="144">
        <v>6</v>
      </c>
      <c r="E39" s="144">
        <v>6</v>
      </c>
      <c r="F39" s="144" t="s">
        <v>25</v>
      </c>
      <c r="G39" s="145">
        <v>0.83333333333333304</v>
      </c>
      <c r="H39" s="146" t="str">
        <f>IF(ISNUMBER(E39),   VLOOKUP(E39,refs!$F$8:$H$15,3,0),   "")</f>
        <v>Jô / Wanderley</v>
      </c>
      <c r="I39" s="147"/>
      <c r="J39" s="148"/>
    </row>
    <row r="40" spans="1:10" ht="18" thickTop="1" thickBot="1" x14ac:dyDescent="0.25">
      <c r="C40" s="144">
        <f t="shared" si="0"/>
        <v>25</v>
      </c>
      <c r="D40" s="144">
        <v>7</v>
      </c>
      <c r="E40" s="144">
        <v>7</v>
      </c>
      <c r="F40" s="144" t="s">
        <v>15</v>
      </c>
      <c r="G40" s="145">
        <v>0.64583333333333304</v>
      </c>
      <c r="H40" s="146" t="str">
        <f>IF(ISNUMBER(E40),   VLOOKUP(E40,refs!$F$8:$H$15,3,0),   "")</f>
        <v>M. Aurélio / Neura</v>
      </c>
      <c r="I40" s="147"/>
      <c r="J40" s="148"/>
    </row>
    <row r="41" spans="1:10" ht="18" thickTop="1" thickBot="1" x14ac:dyDescent="0.25">
      <c r="C41" s="144">
        <f t="shared" si="0"/>
        <v>26</v>
      </c>
      <c r="D41" s="144">
        <v>1</v>
      </c>
      <c r="E41" s="144">
        <v>1</v>
      </c>
      <c r="F41" s="144" t="s">
        <v>18</v>
      </c>
      <c r="G41" s="144"/>
      <c r="H41" s="146" t="str">
        <f>IF(ISNUMBER(E41),   VLOOKUP(E41,refs!$F$8:$H$15,3,0),   "")</f>
        <v xml:space="preserve">   </v>
      </c>
      <c r="I41" s="147"/>
      <c r="J41" s="148"/>
    </row>
    <row r="42" spans="1:10" ht="18" thickTop="1" thickBot="1" x14ac:dyDescent="0.25">
      <c r="C42" s="144">
        <v>27</v>
      </c>
      <c r="D42" s="144"/>
      <c r="E42" s="144"/>
      <c r="F42" s="144" t="s">
        <v>20</v>
      </c>
      <c r="G42" s="145">
        <v>0.625</v>
      </c>
      <c r="H42" s="146" t="s">
        <v>34</v>
      </c>
      <c r="I42" s="147"/>
      <c r="J42" s="148"/>
    </row>
    <row r="43" spans="1:10" ht="18" thickTop="1" thickBot="1" x14ac:dyDescent="0.25">
      <c r="C43" s="144">
        <f>IF(D43=D41, C41, C41+1)</f>
        <v>27</v>
      </c>
      <c r="D43" s="144">
        <v>2</v>
      </c>
      <c r="E43" s="144">
        <v>2</v>
      </c>
      <c r="F43" s="144" t="s">
        <v>20</v>
      </c>
      <c r="G43" s="144" t="s">
        <v>8</v>
      </c>
      <c r="H43" s="146" t="str">
        <f>IF(ISNUMBER(E43),   VLOOKUP(E43,refs!$F$8:$H$15,3,0),   "")</f>
        <v>Cynthia / Élcio</v>
      </c>
      <c r="I43" s="147"/>
      <c r="J43" s="148"/>
    </row>
    <row r="44" spans="1:10" ht="18" thickTop="1" thickBot="1" x14ac:dyDescent="0.25">
      <c r="C44" s="144">
        <f t="shared" si="0"/>
        <v>28</v>
      </c>
      <c r="D44" s="144">
        <v>3</v>
      </c>
      <c r="E44" s="144">
        <v>3</v>
      </c>
      <c r="F44" s="144" t="s">
        <v>7</v>
      </c>
      <c r="G44" s="144" t="s">
        <v>8</v>
      </c>
      <c r="H44" s="146" t="str">
        <f>IF(ISNUMBER(E44),   VLOOKUP(E44,refs!$F$8:$H$15,3,0),   "")</f>
        <v>Maurilo / Bráulio</v>
      </c>
      <c r="I44" s="147"/>
      <c r="J44" s="148"/>
    </row>
    <row r="45" spans="1:10" s="124" customFormat="1" ht="18" thickTop="1" thickBot="1" x14ac:dyDescent="0.25">
      <c r="A45" s="119"/>
      <c r="B45" s="119"/>
      <c r="C45" s="144">
        <f t="shared" si="0"/>
        <v>29</v>
      </c>
      <c r="D45" s="127"/>
      <c r="E45" s="127"/>
      <c r="F45" s="144" t="s">
        <v>9</v>
      </c>
      <c r="G45" s="144" t="s">
        <v>8</v>
      </c>
      <c r="H45" s="146" t="str">
        <f>IF(ISNUMBER(E45),   VLOOKUP(E45,refs!$F$8:$H$15,3,0),   "")</f>
        <v/>
      </c>
      <c r="I45" s="147"/>
      <c r="J45" s="148"/>
    </row>
    <row r="46" spans="1:10" ht="18" thickTop="1" thickBot="1" x14ac:dyDescent="0.25">
      <c r="C46" s="144">
        <v>30</v>
      </c>
      <c r="D46" s="125"/>
      <c r="E46" s="125"/>
      <c r="F46" s="144" t="s">
        <v>11</v>
      </c>
      <c r="G46" s="144" t="s">
        <v>12</v>
      </c>
      <c r="H46" s="146" t="str">
        <f>IF(ISNUMBER(E46),   VLOOKUP(E46,refs!$F$8:$H$15,3,0),   "")</f>
        <v/>
      </c>
      <c r="I46" s="147"/>
      <c r="J46" s="148"/>
    </row>
    <row r="47" spans="1:10" ht="18" thickTop="1" thickBot="1" x14ac:dyDescent="0.25">
      <c r="C47" s="144">
        <f t="shared" si="0"/>
        <v>30</v>
      </c>
      <c r="D47" s="125"/>
      <c r="E47" s="125"/>
      <c r="F47" s="144" t="s">
        <v>11</v>
      </c>
      <c r="G47" s="144" t="s">
        <v>8</v>
      </c>
      <c r="H47" s="146" t="str">
        <f>IF(ISNUMBER(E47),   VLOOKUP(E47,refs!$F$8:$H$15,3,0),   "")</f>
        <v/>
      </c>
      <c r="I47" s="147"/>
      <c r="J47" s="148"/>
    </row>
    <row r="48" spans="1:10" ht="18" thickTop="1" thickBot="1" x14ac:dyDescent="0.25">
      <c r="C48" s="144">
        <v>31</v>
      </c>
      <c r="D48" s="125"/>
      <c r="E48" s="125"/>
      <c r="F48" s="149" t="s">
        <v>13</v>
      </c>
      <c r="G48" s="150">
        <v>0.625</v>
      </c>
      <c r="H48" s="146" t="str">
        <f>IF(ISNUMBER(E48),   VLOOKUP(E48,refs!$F$8:$H$15,3,0),   "")</f>
        <v/>
      </c>
      <c r="I48" s="147"/>
      <c r="J48" s="148"/>
    </row>
    <row r="49" spans="3:10" ht="18" thickTop="1" thickBot="1" x14ac:dyDescent="0.25">
      <c r="C49" s="144">
        <f t="shared" si="0"/>
        <v>31</v>
      </c>
      <c r="D49" s="125"/>
      <c r="E49" s="125"/>
      <c r="F49" s="144" t="s">
        <v>25</v>
      </c>
      <c r="G49" s="145">
        <v>0.83333333333333304</v>
      </c>
      <c r="H49" s="146" t="str">
        <f>IF(ISNUMBER(E49),   VLOOKUP(E49,refs!$F$8:$H$15,3,0),   "")</f>
        <v/>
      </c>
      <c r="I49" s="147"/>
      <c r="J49" s="148"/>
    </row>
    <row r="50" spans="3:10" thickTop="1" thickBot="1" x14ac:dyDescent="0.25">
      <c r="C50" s="125"/>
      <c r="D50" s="125"/>
      <c r="E50" s="125"/>
      <c r="F50" s="125"/>
      <c r="G50" s="125"/>
      <c r="H50" s="126"/>
    </row>
    <row r="51" spans="3:10" thickTop="1" thickBot="1" x14ac:dyDescent="0.25">
      <c r="C51" s="125"/>
      <c r="D51" s="125"/>
      <c r="E51" s="125"/>
      <c r="F51" s="125"/>
      <c r="G51" s="125"/>
      <c r="H51" s="126"/>
    </row>
    <row r="52" spans="3:10" thickTop="1" thickBot="1" x14ac:dyDescent="0.25">
      <c r="C52" s="125"/>
      <c r="D52" s="125"/>
      <c r="E52" s="125"/>
      <c r="F52" s="125"/>
      <c r="G52" s="125"/>
      <c r="H52" s="126"/>
    </row>
    <row r="53" spans="3:10" thickTop="1" thickBot="1" x14ac:dyDescent="0.25">
      <c r="C53" s="125"/>
      <c r="D53" s="125"/>
      <c r="E53" s="125"/>
      <c r="F53" s="125"/>
      <c r="G53" s="125"/>
      <c r="H53" s="126"/>
    </row>
    <row r="54" spans="3:10" thickTop="1" thickBot="1" x14ac:dyDescent="0.25">
      <c r="C54" s="125"/>
      <c r="D54" s="125"/>
      <c r="E54" s="125"/>
      <c r="F54" s="125"/>
      <c r="G54" s="125"/>
      <c r="H54" s="126"/>
    </row>
  </sheetData>
  <mergeCells count="3">
    <mergeCell ref="C2:J2"/>
    <mergeCell ref="C3:J3"/>
    <mergeCell ref="C4:D4"/>
  </mergeCells>
  <conditionalFormatting sqref="D30:E30 G30 C23:C32 C43:H44 D12:E12 C14:H17 D23:H27 C22:E22 C9:H11 C19:H21 C18:E18 H29:H31 D29:G29 D28:E28 C5:H7 C8:E8 D13:H13 C12:C13 C45:C49">
    <cfRule type="expression" dxfId="349" priority="33">
      <formula>$F5="sáb"</formula>
    </cfRule>
    <cfRule type="expression" dxfId="348" priority="34">
      <formula>$F5="dom"</formula>
    </cfRule>
  </conditionalFormatting>
  <conditionalFormatting sqref="D31:E32 G31">
    <cfRule type="expression" dxfId="347" priority="35">
      <formula>$F31="sáb"</formula>
    </cfRule>
    <cfRule type="expression" dxfId="346" priority="36">
      <formula>$F31="dom"</formula>
    </cfRule>
  </conditionalFormatting>
  <conditionalFormatting sqref="F30:F31">
    <cfRule type="expression" dxfId="345" priority="37">
      <formula>$F30="sáb"</formula>
    </cfRule>
    <cfRule type="expression" dxfId="344" priority="38">
      <formula>$F30="dom"</formula>
    </cfRule>
  </conditionalFormatting>
  <conditionalFormatting sqref="C23:C32">
    <cfRule type="expression" dxfId="343" priority="39">
      <formula>$F23="sáb"</formula>
    </cfRule>
    <cfRule type="expression" dxfId="342" priority="40">
      <formula>$F23="dom"</formula>
    </cfRule>
  </conditionalFormatting>
  <conditionalFormatting sqref="D40:E40 G40 C33:C42 D33:H37 H39:H41 D39:G39 D38:E38">
    <cfRule type="expression" dxfId="341" priority="41">
      <formula>$F33="sáb"</formula>
    </cfRule>
    <cfRule type="expression" dxfId="340" priority="42">
      <formula>$F33="dom"</formula>
    </cfRule>
  </conditionalFormatting>
  <conditionalFormatting sqref="D41:E42 G41">
    <cfRule type="expression" dxfId="339" priority="43">
      <formula>$F41="sáb"</formula>
    </cfRule>
    <cfRule type="expression" dxfId="338" priority="44">
      <formula>$F41="dom"</formula>
    </cfRule>
  </conditionalFormatting>
  <conditionalFormatting sqref="F40:F41">
    <cfRule type="expression" dxfId="337" priority="45">
      <formula>$F40="sáb"</formula>
    </cfRule>
    <cfRule type="expression" dxfId="336" priority="46">
      <formula>$F40="dom"</formula>
    </cfRule>
  </conditionalFormatting>
  <conditionalFormatting sqref="C33:C42">
    <cfRule type="expression" dxfId="335" priority="47">
      <formula>$F33="sáb"</formula>
    </cfRule>
    <cfRule type="expression" dxfId="334" priority="48">
      <formula>$F33="dom"</formula>
    </cfRule>
  </conditionalFormatting>
  <conditionalFormatting sqref="F12:H12">
    <cfRule type="expression" dxfId="333" priority="31">
      <formula>$F12="sáb"</formula>
    </cfRule>
    <cfRule type="expression" dxfId="332" priority="32">
      <formula>$F12="dom"</formula>
    </cfRule>
  </conditionalFormatting>
  <conditionalFormatting sqref="F22:H22">
    <cfRule type="expression" dxfId="331" priority="29">
      <formula>$F22="sáb"</formula>
    </cfRule>
    <cfRule type="expression" dxfId="330" priority="30">
      <formula>$F22="dom"</formula>
    </cfRule>
  </conditionalFormatting>
  <conditionalFormatting sqref="F32:H32">
    <cfRule type="expression" dxfId="329" priority="27">
      <formula>$F32="sáb"</formula>
    </cfRule>
    <cfRule type="expression" dxfId="328" priority="28">
      <formula>$F32="dom"</formula>
    </cfRule>
  </conditionalFormatting>
  <conditionalFormatting sqref="F42:H42">
    <cfRule type="expression" dxfId="327" priority="25">
      <formula>$F42="sáb"</formula>
    </cfRule>
    <cfRule type="expression" dxfId="326" priority="26">
      <formula>$F42="dom"</formula>
    </cfRule>
  </conditionalFormatting>
  <conditionalFormatting sqref="F8:H8">
    <cfRule type="expression" dxfId="325" priority="23">
      <formula>$F8="sáb"</formula>
    </cfRule>
    <cfRule type="expression" dxfId="324" priority="24">
      <formula>$F8="dom"</formula>
    </cfRule>
  </conditionalFormatting>
  <conditionalFormatting sqref="F18:H18">
    <cfRule type="expression" dxfId="323" priority="21">
      <formula>$F18="sáb"</formula>
    </cfRule>
    <cfRule type="expression" dxfId="322" priority="22">
      <formula>$F18="dom"</formula>
    </cfRule>
  </conditionalFormatting>
  <conditionalFormatting sqref="F28:H28">
    <cfRule type="expression" dxfId="321" priority="19">
      <formula>$F28="sáb"</formula>
    </cfRule>
    <cfRule type="expression" dxfId="320" priority="20">
      <formula>$F28="dom"</formula>
    </cfRule>
  </conditionalFormatting>
  <conditionalFormatting sqref="F38:H38">
    <cfRule type="expression" dxfId="319" priority="17">
      <formula>$F38="sáb"</formula>
    </cfRule>
    <cfRule type="expression" dxfId="318" priority="18">
      <formula>$F38="dom"</formula>
    </cfRule>
  </conditionalFormatting>
  <conditionalFormatting sqref="F45:F47 F49">
    <cfRule type="expression" dxfId="317" priority="15">
      <formula>$F45="sáb"</formula>
    </cfRule>
    <cfRule type="expression" dxfId="316" priority="16">
      <formula>$F45="dom"</formula>
    </cfRule>
  </conditionalFormatting>
  <conditionalFormatting sqref="F48">
    <cfRule type="expression" dxfId="315" priority="13">
      <formula>$F48="sáb"</formula>
    </cfRule>
    <cfRule type="expression" dxfId="314" priority="14">
      <formula>$F48="dom"</formula>
    </cfRule>
  </conditionalFormatting>
  <conditionalFormatting sqref="G45:G47 G49">
    <cfRule type="expression" dxfId="313" priority="11">
      <formula>$F45="sáb"</formula>
    </cfRule>
    <cfRule type="expression" dxfId="312" priority="12">
      <formula>$F45="dom"</formula>
    </cfRule>
  </conditionalFormatting>
  <conditionalFormatting sqref="G48">
    <cfRule type="expression" dxfId="311" priority="9">
      <formula>$F48="sáb"</formula>
    </cfRule>
    <cfRule type="expression" dxfId="310" priority="10">
      <formula>$F48="dom"</formula>
    </cfRule>
  </conditionalFormatting>
  <conditionalFormatting sqref="H45:H49">
    <cfRule type="expression" dxfId="309" priority="7">
      <formula>$F45="sáb"</formula>
    </cfRule>
    <cfRule type="expression" dxfId="308" priority="8">
      <formula>$F45="dom"</formula>
    </cfRule>
  </conditionalFormatting>
  <conditionalFormatting sqref="J5">
    <cfRule type="expression" dxfId="307" priority="5">
      <formula>#REF!="sáb"</formula>
    </cfRule>
    <cfRule type="expression" dxfId="306" priority="6">
      <formula>#REF!="dom"</formula>
    </cfRule>
  </conditionalFormatting>
  <conditionalFormatting sqref="I6:I49">
    <cfRule type="expression" dxfId="305" priority="3">
      <formula>$F6="sáb"</formula>
    </cfRule>
    <cfRule type="expression" dxfId="304" priority="4">
      <formula>$F6="dom"</formula>
    </cfRule>
  </conditionalFormatting>
  <conditionalFormatting sqref="J6:J49">
    <cfRule type="expression" dxfId="303" priority="1">
      <formula>$F6="sáb"</formula>
    </cfRule>
    <cfRule type="expression" dxfId="302" priority="2">
      <formula>$F6="dom"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A3" sqref="A3"/>
    </sheetView>
  </sheetViews>
  <sheetFormatPr baseColWidth="10" defaultColWidth="8.83203125" defaultRowHeight="17" thickTop="1" thickBottom="1" x14ac:dyDescent="0.25"/>
  <cols>
    <col min="1" max="1" width="10.5" style="9" customWidth="1"/>
    <col min="2" max="2" width="9.1640625" style="9" customWidth="1"/>
    <col min="3" max="3" width="6.1640625" style="9" customWidth="1"/>
    <col min="4" max="5" width="4.6640625" style="9" hidden="1" customWidth="1"/>
    <col min="6" max="7" width="8.1640625" style="9" customWidth="1"/>
    <col min="8" max="8" width="20.83203125" style="3" customWidth="1"/>
    <col min="9" max="9" width="70.1640625" style="4" customWidth="1"/>
    <col min="10" max="10" width="28.33203125" style="5" customWidth="1"/>
    <col min="11" max="1025" width="9.1640625" customWidth="1"/>
  </cols>
  <sheetData>
    <row r="1" spans="1:10" s="124" customFormat="1" ht="22.5" customHeight="1" thickTop="1" thickBot="1" x14ac:dyDescent="0.25">
      <c r="A1" s="118" t="s">
        <v>0</v>
      </c>
      <c r="B1" s="119"/>
      <c r="C1" s="119"/>
      <c r="D1" s="119"/>
      <c r="E1" s="119"/>
      <c r="F1" s="119"/>
      <c r="G1" s="120"/>
      <c r="H1" s="121"/>
      <c r="I1" s="122"/>
      <c r="J1" s="123"/>
    </row>
    <row r="2" spans="1:10" ht="30" customHeight="1" thickTop="1" thickBot="1" x14ac:dyDescent="0.25">
      <c r="A2" s="8">
        <v>4</v>
      </c>
      <c r="C2" s="186" t="str">
        <f>VLOOKUP(A2,refs!B4:D15,2,0)</f>
        <v>ABRIL</v>
      </c>
      <c r="D2" s="186"/>
      <c r="E2" s="186"/>
      <c r="F2" s="186"/>
      <c r="G2" s="186"/>
      <c r="H2" s="186"/>
      <c r="I2" s="186"/>
      <c r="J2" s="186"/>
    </row>
    <row r="3" spans="1:10" ht="30" customHeight="1" thickTop="1" thickBot="1" x14ac:dyDescent="0.25">
      <c r="C3" s="186" t="s">
        <v>1</v>
      </c>
      <c r="D3" s="186"/>
      <c r="E3" s="186"/>
      <c r="F3" s="186"/>
      <c r="G3" s="186"/>
      <c r="H3" s="186"/>
      <c r="I3" s="186"/>
      <c r="J3" s="186"/>
    </row>
    <row r="4" spans="1:10" s="9" customFormat="1" ht="15.75" customHeight="1" thickTop="1" thickBot="1" x14ac:dyDescent="0.25">
      <c r="C4" s="187" t="s">
        <v>2</v>
      </c>
      <c r="D4" s="187"/>
      <c r="E4" s="153"/>
      <c r="F4" s="153"/>
      <c r="G4" s="153" t="s">
        <v>3</v>
      </c>
      <c r="H4" s="153" t="s">
        <v>4</v>
      </c>
      <c r="I4" s="152" t="s">
        <v>5</v>
      </c>
      <c r="J4" s="153" t="s">
        <v>6</v>
      </c>
    </row>
    <row r="5" spans="1:10" s="9" customFormat="1" ht="15.75" customHeight="1" thickTop="1" thickBot="1" x14ac:dyDescent="0.25">
      <c r="A5" s="13"/>
      <c r="C5" s="144">
        <v>1</v>
      </c>
      <c r="D5" s="144">
        <v>4</v>
      </c>
      <c r="E5" s="144">
        <v>4</v>
      </c>
      <c r="F5" s="144" t="s">
        <v>9</v>
      </c>
      <c r="G5" s="144" t="s">
        <v>8</v>
      </c>
      <c r="H5" s="146"/>
      <c r="I5" s="154"/>
      <c r="J5" s="155"/>
    </row>
    <row r="6" spans="1:10" s="9" customFormat="1" ht="15.75" customHeight="1" thickTop="1" thickBot="1" x14ac:dyDescent="0.25">
      <c r="A6" s="13"/>
      <c r="C6" s="144">
        <f t="shared" ref="C6:C49" si="0">IF(D6=D5, C5, C5+1)</f>
        <v>2</v>
      </c>
      <c r="D6" s="144">
        <v>5</v>
      </c>
      <c r="E6" s="144">
        <v>51</v>
      </c>
      <c r="F6" s="144" t="s">
        <v>11</v>
      </c>
      <c r="G6" s="144" t="s">
        <v>12</v>
      </c>
      <c r="H6" s="146" t="str">
        <f>IF(ISNUMBER(E6),   VLOOKUP(E6,refs!$F$8:$H$15,3,0),   "")</f>
        <v>Geralda / Pedro</v>
      </c>
      <c r="I6" s="147"/>
      <c r="J6" s="148"/>
    </row>
    <row r="7" spans="1:10" s="9" customFormat="1" ht="15.75" customHeight="1" thickTop="1" thickBot="1" x14ac:dyDescent="0.25">
      <c r="A7" s="13"/>
      <c r="C7" s="144">
        <f t="shared" si="0"/>
        <v>2</v>
      </c>
      <c r="D7" s="144">
        <v>5</v>
      </c>
      <c r="E7" s="144">
        <v>52</v>
      </c>
      <c r="F7" s="144" t="s">
        <v>11</v>
      </c>
      <c r="G7" s="144" t="s">
        <v>8</v>
      </c>
      <c r="H7" s="146" t="str">
        <f>IF(ISNUMBER(E7),   VLOOKUP(E7,refs!$F$8:$H$15,3,0),   "")</f>
        <v>Edércia / Sérgio</v>
      </c>
      <c r="I7" s="147"/>
      <c r="J7" s="148"/>
    </row>
    <row r="8" spans="1:10" s="9" customFormat="1" ht="15.75" customHeight="1" thickTop="1" thickBot="1" x14ac:dyDescent="0.25">
      <c r="A8" s="13"/>
      <c r="C8" s="144">
        <f t="shared" si="0"/>
        <v>3</v>
      </c>
      <c r="D8" s="144"/>
      <c r="E8" s="144"/>
      <c r="F8" s="149" t="s">
        <v>13</v>
      </c>
      <c r="G8" s="150">
        <v>0.625</v>
      </c>
      <c r="H8" s="151" t="s">
        <v>66</v>
      </c>
      <c r="I8" s="147"/>
      <c r="J8" s="148"/>
    </row>
    <row r="9" spans="1:10" s="9" customFormat="1" ht="15.75" customHeight="1" thickTop="1" thickBot="1" x14ac:dyDescent="0.25">
      <c r="A9" s="13"/>
      <c r="C9" s="144">
        <f>IF(D9=D7, C7, C7+1)</f>
        <v>3</v>
      </c>
      <c r="D9" s="144">
        <v>6</v>
      </c>
      <c r="E9" s="144">
        <v>6</v>
      </c>
      <c r="F9" s="144" t="s">
        <v>13</v>
      </c>
      <c r="G9" s="144" t="s">
        <v>8</v>
      </c>
      <c r="H9" s="146" t="str">
        <f>IF(ISNUMBER(E9),   VLOOKUP(E9,refs!$F$8:$H$15,3,0),   "")</f>
        <v>Jô / Wanderley</v>
      </c>
      <c r="I9" s="147"/>
      <c r="J9" s="148"/>
    </row>
    <row r="10" spans="1:10" s="9" customFormat="1" ht="15.75" customHeight="1" thickTop="1" thickBot="1" x14ac:dyDescent="0.25">
      <c r="A10" s="13"/>
      <c r="C10" s="144">
        <f t="shared" si="0"/>
        <v>4</v>
      </c>
      <c r="D10" s="144">
        <v>7</v>
      </c>
      <c r="E10" s="144">
        <v>7</v>
      </c>
      <c r="F10" s="144" t="s">
        <v>15</v>
      </c>
      <c r="G10" s="144" t="s">
        <v>16</v>
      </c>
      <c r="H10" s="146" t="str">
        <f>IF(ISNUMBER(E10),   VLOOKUP(E10,refs!$F$8:$H$15,3,0),   "")</f>
        <v>M. Aurélio / Neura</v>
      </c>
      <c r="I10" s="147"/>
      <c r="J10" s="148"/>
    </row>
    <row r="11" spans="1:10" s="9" customFormat="1" ht="15.75" customHeight="1" thickTop="1" thickBot="1" x14ac:dyDescent="0.25">
      <c r="A11" s="13"/>
      <c r="C11" s="144">
        <f t="shared" si="0"/>
        <v>5</v>
      </c>
      <c r="D11" s="144">
        <v>1</v>
      </c>
      <c r="E11" s="144">
        <v>1</v>
      </c>
      <c r="F11" s="144" t="s">
        <v>18</v>
      </c>
      <c r="G11" s="144" t="s">
        <v>19</v>
      </c>
      <c r="H11" s="146" t="str">
        <f>IF(ISNUMBER(E11),   VLOOKUP(E11,refs!$F$8:$H$15,3,0),   "")</f>
        <v xml:space="preserve">   </v>
      </c>
      <c r="I11" s="147"/>
      <c r="J11" s="148"/>
    </row>
    <row r="12" spans="1:10" s="9" customFormat="1" ht="15.75" customHeight="1" thickTop="1" thickBot="1" x14ac:dyDescent="0.25">
      <c r="A12" s="13"/>
      <c r="C12" s="144">
        <v>6</v>
      </c>
      <c r="D12" s="144"/>
      <c r="E12" s="144"/>
      <c r="F12" s="144" t="s">
        <v>20</v>
      </c>
      <c r="G12" s="145">
        <v>0.625</v>
      </c>
      <c r="H12" s="146" t="s">
        <v>34</v>
      </c>
      <c r="I12" s="147"/>
      <c r="J12" s="148"/>
    </row>
    <row r="13" spans="1:10" s="9" customFormat="1" ht="15.75" customHeight="1" thickTop="1" thickBot="1" x14ac:dyDescent="0.25">
      <c r="A13" s="13"/>
      <c r="C13" s="144">
        <v>6</v>
      </c>
      <c r="D13" s="144">
        <v>2</v>
      </c>
      <c r="E13" s="144">
        <v>2</v>
      </c>
      <c r="F13" s="144" t="s">
        <v>20</v>
      </c>
      <c r="G13" s="144" t="s">
        <v>8</v>
      </c>
      <c r="H13" s="146" t="str">
        <f>IF(ISNUMBER(E13),   VLOOKUP(E13,refs!$F$8:$H$15,3,0),   "")</f>
        <v>Cynthia / Élcio</v>
      </c>
      <c r="I13" s="147"/>
      <c r="J13" s="148"/>
    </row>
    <row r="14" spans="1:10" s="9" customFormat="1" ht="15.75" customHeight="1" thickTop="1" thickBot="1" x14ac:dyDescent="0.25">
      <c r="A14" s="13"/>
      <c r="C14" s="144">
        <f t="shared" si="0"/>
        <v>7</v>
      </c>
      <c r="D14" s="144">
        <v>3</v>
      </c>
      <c r="E14" s="144">
        <v>3</v>
      </c>
      <c r="F14" s="144" t="s">
        <v>7</v>
      </c>
      <c r="G14" s="144" t="s">
        <v>8</v>
      </c>
      <c r="H14" s="146" t="str">
        <f>IF(ISNUMBER(E14),   VLOOKUP(E14,refs!$F$8:$H$15,3,0),   "")</f>
        <v>Maurilo / Bráulio</v>
      </c>
      <c r="I14" s="147"/>
      <c r="J14" s="148"/>
    </row>
    <row r="15" spans="1:10" s="9" customFormat="1" ht="15.75" customHeight="1" thickTop="1" thickBot="1" x14ac:dyDescent="0.25">
      <c r="A15" s="13"/>
      <c r="C15" s="144">
        <f t="shared" si="0"/>
        <v>8</v>
      </c>
      <c r="D15" s="144">
        <v>4</v>
      </c>
      <c r="E15" s="144">
        <v>4</v>
      </c>
      <c r="F15" s="144" t="s">
        <v>9</v>
      </c>
      <c r="G15" s="144" t="s">
        <v>8</v>
      </c>
      <c r="H15" s="146" t="str">
        <f>IF(ISNUMBER(E15),   VLOOKUP(E15,refs!$F$8:$H$15,3,0),   "")</f>
        <v>Aguinaldo / Dalva</v>
      </c>
      <c r="I15" s="147"/>
      <c r="J15" s="148"/>
    </row>
    <row r="16" spans="1:10" s="9" customFormat="1" ht="15.75" customHeight="1" thickTop="1" thickBot="1" x14ac:dyDescent="0.25">
      <c r="A16" s="13"/>
      <c r="C16" s="144">
        <f t="shared" si="0"/>
        <v>9</v>
      </c>
      <c r="D16" s="144">
        <v>5</v>
      </c>
      <c r="E16" s="144">
        <v>51</v>
      </c>
      <c r="F16" s="144" t="s">
        <v>11</v>
      </c>
      <c r="G16" s="144" t="s">
        <v>12</v>
      </c>
      <c r="H16" s="146" t="str">
        <f>IF(ISNUMBER(E16),   VLOOKUP(E16,refs!$F$8:$H$15,3,0),   "")</f>
        <v>Geralda / Pedro</v>
      </c>
      <c r="I16" s="147"/>
      <c r="J16" s="148"/>
    </row>
    <row r="17" spans="1:10" s="9" customFormat="1" ht="15.75" customHeight="1" thickTop="1" thickBot="1" x14ac:dyDescent="0.25">
      <c r="A17" s="13"/>
      <c r="C17" s="144">
        <f t="shared" si="0"/>
        <v>9</v>
      </c>
      <c r="D17" s="144">
        <v>5</v>
      </c>
      <c r="E17" s="144">
        <v>52</v>
      </c>
      <c r="F17" s="144" t="s">
        <v>11</v>
      </c>
      <c r="G17" s="144" t="s">
        <v>8</v>
      </c>
      <c r="H17" s="146" t="str">
        <f>IF(ISNUMBER(E17),   VLOOKUP(E17,refs!$F$8:$H$15,3,0),   "")</f>
        <v>Edércia / Sérgio</v>
      </c>
      <c r="I17" s="147"/>
      <c r="J17" s="148"/>
    </row>
    <row r="18" spans="1:10" s="9" customFormat="1" ht="15.75" customHeight="1" thickTop="1" thickBot="1" x14ac:dyDescent="0.25">
      <c r="A18" s="13"/>
      <c r="C18" s="144">
        <v>10</v>
      </c>
      <c r="D18" s="144"/>
      <c r="E18" s="144"/>
      <c r="F18" s="149" t="s">
        <v>13</v>
      </c>
      <c r="G18" s="150">
        <v>0.625</v>
      </c>
      <c r="H18" s="151" t="s">
        <v>66</v>
      </c>
      <c r="I18" s="147"/>
      <c r="J18" s="148"/>
    </row>
    <row r="19" spans="1:10" s="9" customFormat="1" ht="15.75" customHeight="1" thickTop="1" thickBot="1" x14ac:dyDescent="0.25">
      <c r="A19" s="13"/>
      <c r="C19" s="144">
        <f>IF(D19=D17, C17, C17+1)</f>
        <v>10</v>
      </c>
      <c r="D19" s="144">
        <v>6</v>
      </c>
      <c r="E19" s="144">
        <v>6</v>
      </c>
      <c r="F19" s="144" t="s">
        <v>13</v>
      </c>
      <c r="G19" s="144" t="s">
        <v>8</v>
      </c>
      <c r="H19" s="146" t="str">
        <f>IF(ISNUMBER(E19),   VLOOKUP(E19,refs!$F$8:$H$15,3,0),   "")</f>
        <v>Jô / Wanderley</v>
      </c>
      <c r="I19" s="147"/>
      <c r="J19" s="148"/>
    </row>
    <row r="20" spans="1:10" s="9" customFormat="1" ht="15.75" customHeight="1" thickTop="1" thickBot="1" x14ac:dyDescent="0.25">
      <c r="A20" s="13"/>
      <c r="C20" s="144">
        <f t="shared" si="0"/>
        <v>11</v>
      </c>
      <c r="D20" s="144">
        <v>7</v>
      </c>
      <c r="E20" s="144">
        <v>7</v>
      </c>
      <c r="F20" s="144" t="s">
        <v>15</v>
      </c>
      <c r="G20" s="144" t="s">
        <v>16</v>
      </c>
      <c r="H20" s="146" t="str">
        <f>IF(ISNUMBER(E20),   VLOOKUP(E20,refs!$F$8:$H$15,3,0),   "")</f>
        <v>M. Aurélio / Neura</v>
      </c>
      <c r="I20" s="147"/>
      <c r="J20" s="148"/>
    </row>
    <row r="21" spans="1:10" s="9" customFormat="1" ht="15.75" customHeight="1" thickTop="1" thickBot="1" x14ac:dyDescent="0.25">
      <c r="A21" s="13"/>
      <c r="C21" s="144">
        <f t="shared" si="0"/>
        <v>12</v>
      </c>
      <c r="D21" s="144">
        <v>1</v>
      </c>
      <c r="E21" s="144">
        <v>1</v>
      </c>
      <c r="F21" s="144" t="s">
        <v>18</v>
      </c>
      <c r="G21" s="144" t="s">
        <v>19</v>
      </c>
      <c r="H21" s="146" t="str">
        <f>IF(ISNUMBER(E21),   VLOOKUP(E21,refs!$F$8:$H$15,3,0),   "")</f>
        <v xml:space="preserve">   </v>
      </c>
      <c r="I21" s="147"/>
      <c r="J21" s="148"/>
    </row>
    <row r="22" spans="1:10" s="9" customFormat="1" ht="15.75" customHeight="1" thickTop="1" thickBot="1" x14ac:dyDescent="0.25">
      <c r="A22" s="13"/>
      <c r="C22" s="144">
        <v>13</v>
      </c>
      <c r="D22" s="144"/>
      <c r="E22" s="144"/>
      <c r="F22" s="144" t="s">
        <v>20</v>
      </c>
      <c r="G22" s="145">
        <v>0.625</v>
      </c>
      <c r="H22" s="146" t="s">
        <v>34</v>
      </c>
      <c r="I22" s="147"/>
      <c r="J22" s="148"/>
    </row>
    <row r="23" spans="1:10" s="9" customFormat="1" ht="15.75" customHeight="1" thickTop="1" thickBot="1" x14ac:dyDescent="0.25">
      <c r="A23" s="13"/>
      <c r="C23" s="144">
        <f>IF(D23=D21, C21, C21+1)</f>
        <v>13</v>
      </c>
      <c r="D23" s="144">
        <v>2</v>
      </c>
      <c r="E23" s="144">
        <v>2</v>
      </c>
      <c r="F23" s="144" t="s">
        <v>20</v>
      </c>
      <c r="G23" s="144" t="s">
        <v>8</v>
      </c>
      <c r="H23" s="146" t="str">
        <f>IF(ISNUMBER(E23),   VLOOKUP(E23,refs!$F$8:$H$15,3,0),   "")</f>
        <v>Cynthia / Élcio</v>
      </c>
      <c r="I23" s="147"/>
      <c r="J23" s="148"/>
    </row>
    <row r="24" spans="1:10" s="9" customFormat="1" ht="15.75" customHeight="1" thickTop="1" thickBot="1" x14ac:dyDescent="0.25">
      <c r="A24" s="13"/>
      <c r="C24" s="144">
        <f t="shared" si="0"/>
        <v>14</v>
      </c>
      <c r="D24" s="144">
        <v>3</v>
      </c>
      <c r="E24" s="144">
        <v>3</v>
      </c>
      <c r="F24" s="144" t="s">
        <v>7</v>
      </c>
      <c r="G24" s="144" t="s">
        <v>8</v>
      </c>
      <c r="H24" s="146" t="str">
        <f>IF(ISNUMBER(E24),   VLOOKUP(E24,refs!$F$8:$H$15,3,0),   "")</f>
        <v>Maurilo / Bráulio</v>
      </c>
      <c r="I24" s="147"/>
      <c r="J24" s="148"/>
    </row>
    <row r="25" spans="1:10" s="9" customFormat="1" ht="15.75" customHeight="1" thickTop="1" thickBot="1" x14ac:dyDescent="0.25">
      <c r="A25" s="13"/>
      <c r="C25" s="144">
        <f t="shared" si="0"/>
        <v>15</v>
      </c>
      <c r="D25" s="144">
        <v>4</v>
      </c>
      <c r="E25" s="144">
        <v>4</v>
      </c>
      <c r="F25" s="144" t="s">
        <v>9</v>
      </c>
      <c r="G25" s="144" t="s">
        <v>8</v>
      </c>
      <c r="H25" s="146" t="str">
        <f>IF(ISNUMBER(E25),   VLOOKUP(E25,refs!$F$8:$H$15,3,0),   "")</f>
        <v>Aguinaldo / Dalva</v>
      </c>
      <c r="I25" s="147"/>
      <c r="J25" s="148"/>
    </row>
    <row r="26" spans="1:10" s="9" customFormat="1" ht="15.75" customHeight="1" thickTop="1" thickBot="1" x14ac:dyDescent="0.25">
      <c r="A26" s="13"/>
      <c r="C26" s="144">
        <f t="shared" si="0"/>
        <v>16</v>
      </c>
      <c r="D26" s="144">
        <v>5</v>
      </c>
      <c r="E26" s="144">
        <v>51</v>
      </c>
      <c r="F26" s="144" t="s">
        <v>11</v>
      </c>
      <c r="G26" s="144" t="s">
        <v>12</v>
      </c>
      <c r="H26" s="146" t="str">
        <f>IF(ISNUMBER(E26),   VLOOKUP(E26,refs!$F$8:$H$15,3,0),   "")</f>
        <v>Geralda / Pedro</v>
      </c>
      <c r="I26" s="147"/>
      <c r="J26" s="148"/>
    </row>
    <row r="27" spans="1:10" s="9" customFormat="1" ht="15.75" customHeight="1" thickTop="1" thickBot="1" x14ac:dyDescent="0.25">
      <c r="A27" s="13"/>
      <c r="C27" s="144">
        <f t="shared" si="0"/>
        <v>16</v>
      </c>
      <c r="D27" s="144">
        <v>5</v>
      </c>
      <c r="E27" s="144">
        <v>52</v>
      </c>
      <c r="F27" s="144" t="s">
        <v>11</v>
      </c>
      <c r="G27" s="144" t="s">
        <v>8</v>
      </c>
      <c r="H27" s="146" t="str">
        <f>IF(ISNUMBER(E27),   VLOOKUP(E27,refs!$F$8:$H$15,3,0),   "")</f>
        <v>Edércia / Sérgio</v>
      </c>
      <c r="I27" s="147"/>
      <c r="J27" s="148"/>
    </row>
    <row r="28" spans="1:10" s="9" customFormat="1" ht="15.75" customHeight="1" thickTop="1" thickBot="1" x14ac:dyDescent="0.25">
      <c r="A28" s="13"/>
      <c r="C28" s="144">
        <v>17</v>
      </c>
      <c r="D28" s="144"/>
      <c r="E28" s="144"/>
      <c r="F28" s="149" t="s">
        <v>13</v>
      </c>
      <c r="G28" s="150">
        <v>0.625</v>
      </c>
      <c r="H28" s="151" t="s">
        <v>66</v>
      </c>
      <c r="I28" s="147"/>
      <c r="J28" s="148"/>
    </row>
    <row r="29" spans="1:10" s="9" customFormat="1" ht="15.75" customHeight="1" thickTop="1" thickBot="1" x14ac:dyDescent="0.25">
      <c r="A29" s="13"/>
      <c r="C29" s="144">
        <f>IF(D29=D27, C27, C27+1)</f>
        <v>17</v>
      </c>
      <c r="D29" s="144">
        <v>6</v>
      </c>
      <c r="E29" s="144">
        <v>6</v>
      </c>
      <c r="F29" s="144" t="s">
        <v>25</v>
      </c>
      <c r="G29" s="145">
        <v>0.83333333333333304</v>
      </c>
      <c r="H29" s="146" t="str">
        <f>IF(ISNUMBER(E29),   VLOOKUP(E29,refs!$F$8:$H$15,3,0),   "")</f>
        <v>Jô / Wanderley</v>
      </c>
      <c r="I29" s="147"/>
      <c r="J29" s="148"/>
    </row>
    <row r="30" spans="1:10" s="9" customFormat="1" ht="15.75" customHeight="1" thickTop="1" thickBot="1" x14ac:dyDescent="0.25">
      <c r="A30" s="13"/>
      <c r="C30" s="144">
        <f t="shared" si="0"/>
        <v>18</v>
      </c>
      <c r="D30" s="144">
        <v>7</v>
      </c>
      <c r="E30" s="144">
        <v>7</v>
      </c>
      <c r="F30" s="144" t="s">
        <v>15</v>
      </c>
      <c r="G30" s="145">
        <v>0.64583333333333304</v>
      </c>
      <c r="H30" s="146" t="str">
        <f>IF(ISNUMBER(E30),   VLOOKUP(E30,refs!$F$8:$H$15,3,0),   "")</f>
        <v>M. Aurélio / Neura</v>
      </c>
      <c r="I30" s="147"/>
      <c r="J30" s="148"/>
    </row>
    <row r="31" spans="1:10" s="9" customFormat="1" ht="15.75" customHeight="1" thickTop="1" thickBot="1" x14ac:dyDescent="0.25">
      <c r="A31" s="13"/>
      <c r="C31" s="144">
        <f t="shared" si="0"/>
        <v>19</v>
      </c>
      <c r="D31" s="144">
        <v>1</v>
      </c>
      <c r="E31" s="144">
        <v>1</v>
      </c>
      <c r="F31" s="144" t="s">
        <v>18</v>
      </c>
      <c r="G31" s="144"/>
      <c r="H31" s="146" t="str">
        <f>IF(ISNUMBER(E31),   VLOOKUP(E31,refs!$F$8:$H$15,3,0),   "")</f>
        <v xml:space="preserve">   </v>
      </c>
      <c r="I31" s="147"/>
      <c r="J31" s="148"/>
    </row>
    <row r="32" spans="1:10" s="9" customFormat="1" ht="15.75" customHeight="1" thickTop="1" thickBot="1" x14ac:dyDescent="0.25">
      <c r="A32" s="13"/>
      <c r="C32" s="144">
        <v>20</v>
      </c>
      <c r="D32" s="144"/>
      <c r="E32" s="144"/>
      <c r="F32" s="144" t="s">
        <v>20</v>
      </c>
      <c r="G32" s="145">
        <v>0.625</v>
      </c>
      <c r="H32" s="146" t="s">
        <v>34</v>
      </c>
      <c r="I32" s="147"/>
      <c r="J32" s="148"/>
    </row>
    <row r="33" spans="1:10" s="9" customFormat="1" ht="15.75" customHeight="1" thickTop="1" thickBot="1" x14ac:dyDescent="0.25">
      <c r="A33" s="13"/>
      <c r="C33" s="144">
        <f>IF(D33=D31, C31, C31+1)</f>
        <v>20</v>
      </c>
      <c r="D33" s="144">
        <v>2</v>
      </c>
      <c r="E33" s="144">
        <v>2</v>
      </c>
      <c r="F33" s="144" t="s">
        <v>20</v>
      </c>
      <c r="G33" s="144" t="s">
        <v>8</v>
      </c>
      <c r="H33" s="146" t="str">
        <f>IF(ISNUMBER(E33),   VLOOKUP(E33,refs!$F$8:$H$15,3,0),   "")</f>
        <v>Cynthia / Élcio</v>
      </c>
      <c r="I33" s="147"/>
      <c r="J33" s="148"/>
    </row>
    <row r="34" spans="1:10" s="9" customFormat="1" ht="15.75" customHeight="1" thickTop="1" thickBot="1" x14ac:dyDescent="0.25">
      <c r="A34" s="13"/>
      <c r="C34" s="144">
        <f t="shared" si="0"/>
        <v>21</v>
      </c>
      <c r="D34" s="144">
        <v>3</v>
      </c>
      <c r="E34" s="144">
        <v>3</v>
      </c>
      <c r="F34" s="144" t="s">
        <v>7</v>
      </c>
      <c r="G34" s="144" t="s">
        <v>8</v>
      </c>
      <c r="H34" s="146" t="str">
        <f>IF(ISNUMBER(E34),   VLOOKUP(E34,refs!$F$8:$H$15,3,0),   "")</f>
        <v>Maurilo / Bráulio</v>
      </c>
      <c r="I34" s="147"/>
      <c r="J34" s="148"/>
    </row>
    <row r="35" spans="1:10" s="9" customFormat="1" ht="15.75" customHeight="1" thickTop="1" thickBot="1" x14ac:dyDescent="0.25">
      <c r="A35" s="13"/>
      <c r="C35" s="144">
        <f t="shared" si="0"/>
        <v>22</v>
      </c>
      <c r="D35" s="144">
        <v>4</v>
      </c>
      <c r="E35" s="144">
        <v>4</v>
      </c>
      <c r="F35" s="144" t="s">
        <v>9</v>
      </c>
      <c r="G35" s="144" t="s">
        <v>8</v>
      </c>
      <c r="H35" s="146" t="str">
        <f>IF(ISNUMBER(E35),   VLOOKUP(E35,refs!$F$8:$H$15,3,0),   "")</f>
        <v>Aguinaldo / Dalva</v>
      </c>
      <c r="I35" s="147"/>
      <c r="J35" s="148"/>
    </row>
    <row r="36" spans="1:10" ht="18" thickTop="1" thickBot="1" x14ac:dyDescent="0.25">
      <c r="C36" s="144">
        <f t="shared" si="0"/>
        <v>23</v>
      </c>
      <c r="D36" s="144">
        <v>5</v>
      </c>
      <c r="E36" s="144">
        <v>51</v>
      </c>
      <c r="F36" s="144" t="s">
        <v>11</v>
      </c>
      <c r="G36" s="144" t="s">
        <v>12</v>
      </c>
      <c r="H36" s="146" t="str">
        <f>IF(ISNUMBER(E36),   VLOOKUP(E36,refs!$F$8:$H$15,3,0),   "")</f>
        <v>Geralda / Pedro</v>
      </c>
      <c r="I36" s="147"/>
      <c r="J36" s="148"/>
    </row>
    <row r="37" spans="1:10" ht="18" thickTop="1" thickBot="1" x14ac:dyDescent="0.25">
      <c r="C37" s="144">
        <f t="shared" si="0"/>
        <v>23</v>
      </c>
      <c r="D37" s="144">
        <v>5</v>
      </c>
      <c r="E37" s="144">
        <v>52</v>
      </c>
      <c r="F37" s="144" t="s">
        <v>11</v>
      </c>
      <c r="G37" s="144" t="s">
        <v>8</v>
      </c>
      <c r="H37" s="146" t="str">
        <f>IF(ISNUMBER(E37),   VLOOKUP(E37,refs!$F$8:$H$15,3,0),   "")</f>
        <v>Edércia / Sérgio</v>
      </c>
      <c r="I37" s="147"/>
      <c r="J37" s="148"/>
    </row>
    <row r="38" spans="1:10" ht="18" thickTop="1" thickBot="1" x14ac:dyDescent="0.25">
      <c r="C38" s="144">
        <v>24</v>
      </c>
      <c r="D38" s="144"/>
      <c r="E38" s="144"/>
      <c r="F38" s="149" t="s">
        <v>13</v>
      </c>
      <c r="G38" s="150">
        <v>0.625</v>
      </c>
      <c r="H38" s="151" t="s">
        <v>66</v>
      </c>
      <c r="I38" s="147"/>
      <c r="J38" s="148"/>
    </row>
    <row r="39" spans="1:10" ht="18" thickTop="1" thickBot="1" x14ac:dyDescent="0.25">
      <c r="C39" s="144">
        <f>IF(D39=D37, C37, C37+1)</f>
        <v>24</v>
      </c>
      <c r="D39" s="144">
        <v>6</v>
      </c>
      <c r="E39" s="144">
        <v>6</v>
      </c>
      <c r="F39" s="144" t="s">
        <v>25</v>
      </c>
      <c r="G39" s="145">
        <v>0.83333333333333304</v>
      </c>
      <c r="H39" s="146" t="str">
        <f>IF(ISNUMBER(E39),   VLOOKUP(E39,refs!$F$8:$H$15,3,0),   "")</f>
        <v>Jô / Wanderley</v>
      </c>
      <c r="I39" s="147"/>
      <c r="J39" s="148"/>
    </row>
    <row r="40" spans="1:10" ht="18" thickTop="1" thickBot="1" x14ac:dyDescent="0.25">
      <c r="C40" s="144">
        <f t="shared" si="0"/>
        <v>25</v>
      </c>
      <c r="D40" s="144">
        <v>7</v>
      </c>
      <c r="E40" s="144">
        <v>7</v>
      </c>
      <c r="F40" s="144" t="s">
        <v>15</v>
      </c>
      <c r="G40" s="145">
        <v>0.64583333333333304</v>
      </c>
      <c r="H40" s="146" t="str">
        <f>IF(ISNUMBER(E40),   VLOOKUP(E40,refs!$F$8:$H$15,3,0),   "")</f>
        <v>M. Aurélio / Neura</v>
      </c>
      <c r="I40" s="147"/>
      <c r="J40" s="148"/>
    </row>
    <row r="41" spans="1:10" ht="18" thickTop="1" thickBot="1" x14ac:dyDescent="0.25">
      <c r="C41" s="144">
        <f t="shared" si="0"/>
        <v>26</v>
      </c>
      <c r="D41" s="144">
        <v>1</v>
      </c>
      <c r="E41" s="144">
        <v>1</v>
      </c>
      <c r="F41" s="144" t="s">
        <v>18</v>
      </c>
      <c r="G41" s="144"/>
      <c r="H41" s="146" t="str">
        <f>IF(ISNUMBER(E41),   VLOOKUP(E41,refs!$F$8:$H$15,3,0),   "")</f>
        <v xml:space="preserve">   </v>
      </c>
      <c r="I41" s="147"/>
      <c r="J41" s="148"/>
    </row>
    <row r="42" spans="1:10" ht="18" thickTop="1" thickBot="1" x14ac:dyDescent="0.25">
      <c r="C42" s="144">
        <v>27</v>
      </c>
      <c r="D42" s="144"/>
      <c r="E42" s="144"/>
      <c r="F42" s="144" t="s">
        <v>20</v>
      </c>
      <c r="G42" s="145">
        <v>0.625</v>
      </c>
      <c r="H42" s="146" t="s">
        <v>34</v>
      </c>
      <c r="I42" s="147"/>
      <c r="J42" s="148"/>
    </row>
    <row r="43" spans="1:10" ht="18" thickTop="1" thickBot="1" x14ac:dyDescent="0.25">
      <c r="C43" s="144">
        <f>IF(D43=D41, C41, C41+1)</f>
        <v>27</v>
      </c>
      <c r="D43" s="144">
        <v>2</v>
      </c>
      <c r="E43" s="144">
        <v>2</v>
      </c>
      <c r="F43" s="144" t="s">
        <v>20</v>
      </c>
      <c r="G43" s="144" t="s">
        <v>8</v>
      </c>
      <c r="H43" s="146" t="str">
        <f>IF(ISNUMBER(E43),   VLOOKUP(E43,refs!$F$8:$H$15,3,0),   "")</f>
        <v>Cynthia / Élcio</v>
      </c>
      <c r="I43" s="147"/>
      <c r="J43" s="148"/>
    </row>
    <row r="44" spans="1:10" ht="18" thickTop="1" thickBot="1" x14ac:dyDescent="0.25">
      <c r="C44" s="144">
        <f t="shared" si="0"/>
        <v>28</v>
      </c>
      <c r="D44" s="144">
        <v>3</v>
      </c>
      <c r="E44" s="144">
        <v>3</v>
      </c>
      <c r="F44" s="144" t="s">
        <v>7</v>
      </c>
      <c r="G44" s="144" t="s">
        <v>8</v>
      </c>
      <c r="H44" s="146" t="str">
        <f>IF(ISNUMBER(E44),   VLOOKUP(E44,refs!$F$8:$H$15,3,0),   "")</f>
        <v>Maurilo / Bráulio</v>
      </c>
      <c r="I44" s="147"/>
      <c r="J44" s="148"/>
    </row>
    <row r="45" spans="1:10" s="124" customFormat="1" ht="18" thickTop="1" thickBot="1" x14ac:dyDescent="0.25">
      <c r="A45" s="119"/>
      <c r="B45" s="119"/>
      <c r="C45" s="144">
        <f t="shared" si="0"/>
        <v>29</v>
      </c>
      <c r="D45" s="127"/>
      <c r="E45" s="127"/>
      <c r="F45" s="144" t="s">
        <v>9</v>
      </c>
      <c r="G45" s="144" t="s">
        <v>8</v>
      </c>
      <c r="H45" s="146" t="str">
        <f>IF(ISNUMBER(E45),   VLOOKUP(E45,refs!$F$8:$H$15,3,0),   "")</f>
        <v/>
      </c>
      <c r="I45" s="147"/>
      <c r="J45" s="148"/>
    </row>
    <row r="46" spans="1:10" ht="18" thickTop="1" thickBot="1" x14ac:dyDescent="0.25">
      <c r="C46" s="144">
        <v>30</v>
      </c>
      <c r="D46" s="125"/>
      <c r="E46" s="125"/>
      <c r="F46" s="144" t="s">
        <v>11</v>
      </c>
      <c r="G46" s="144" t="s">
        <v>12</v>
      </c>
      <c r="H46" s="146" t="str">
        <f>IF(ISNUMBER(E46),   VLOOKUP(E46,refs!$F$8:$H$15,3,0),   "")</f>
        <v/>
      </c>
      <c r="I46" s="147"/>
      <c r="J46" s="148"/>
    </row>
    <row r="47" spans="1:10" ht="18" thickTop="1" thickBot="1" x14ac:dyDescent="0.25">
      <c r="C47" s="144">
        <f t="shared" si="0"/>
        <v>30</v>
      </c>
      <c r="D47" s="125"/>
      <c r="E47" s="125"/>
      <c r="F47" s="144" t="s">
        <v>11</v>
      </c>
      <c r="G47" s="144" t="s">
        <v>8</v>
      </c>
      <c r="H47" s="146" t="str">
        <f>IF(ISNUMBER(E47),   VLOOKUP(E47,refs!$F$8:$H$15,3,0),   "")</f>
        <v/>
      </c>
      <c r="I47" s="147"/>
      <c r="J47" s="148"/>
    </row>
    <row r="48" spans="1:10" ht="18" thickTop="1" thickBot="1" x14ac:dyDescent="0.25">
      <c r="C48" s="144">
        <v>31</v>
      </c>
      <c r="D48" s="125"/>
      <c r="E48" s="125"/>
      <c r="F48" s="149" t="s">
        <v>13</v>
      </c>
      <c r="G48" s="150">
        <v>0.625</v>
      </c>
      <c r="H48" s="146" t="str">
        <f>IF(ISNUMBER(E48),   VLOOKUP(E48,refs!$F$8:$H$15,3,0),   "")</f>
        <v/>
      </c>
      <c r="I48" s="147"/>
      <c r="J48" s="148"/>
    </row>
    <row r="49" spans="3:10" ht="18" thickTop="1" thickBot="1" x14ac:dyDescent="0.25">
      <c r="C49" s="144">
        <f t="shared" si="0"/>
        <v>31</v>
      </c>
      <c r="D49" s="125"/>
      <c r="E49" s="125"/>
      <c r="F49" s="144" t="s">
        <v>25</v>
      </c>
      <c r="G49" s="145">
        <v>0.83333333333333304</v>
      </c>
      <c r="H49" s="146" t="str">
        <f>IF(ISNUMBER(E49),   VLOOKUP(E49,refs!$F$8:$H$15,3,0),   "")</f>
        <v/>
      </c>
      <c r="I49" s="147"/>
      <c r="J49" s="148"/>
    </row>
    <row r="50" spans="3:10" thickTop="1" thickBot="1" x14ac:dyDescent="0.25">
      <c r="C50" s="125"/>
      <c r="D50" s="125"/>
      <c r="E50" s="125"/>
      <c r="F50" s="125"/>
      <c r="G50" s="125"/>
      <c r="H50" s="126"/>
    </row>
    <row r="51" spans="3:10" thickTop="1" thickBot="1" x14ac:dyDescent="0.25">
      <c r="C51" s="125"/>
      <c r="D51" s="125"/>
      <c r="E51" s="125"/>
      <c r="F51" s="125"/>
      <c r="G51" s="125"/>
      <c r="H51" s="126"/>
    </row>
    <row r="52" spans="3:10" thickTop="1" thickBot="1" x14ac:dyDescent="0.25">
      <c r="C52" s="125"/>
      <c r="D52" s="125"/>
      <c r="E52" s="125"/>
      <c r="F52" s="125"/>
      <c r="G52" s="125"/>
      <c r="H52" s="126"/>
    </row>
    <row r="53" spans="3:10" thickTop="1" thickBot="1" x14ac:dyDescent="0.25">
      <c r="C53" s="125"/>
      <c r="D53" s="125"/>
      <c r="E53" s="125"/>
      <c r="F53" s="125"/>
      <c r="G53" s="125"/>
      <c r="H53" s="126"/>
    </row>
    <row r="54" spans="3:10" thickTop="1" thickBot="1" x14ac:dyDescent="0.25">
      <c r="C54" s="125"/>
      <c r="D54" s="125"/>
      <c r="E54" s="125"/>
      <c r="F54" s="125"/>
      <c r="G54" s="125"/>
      <c r="H54" s="126"/>
    </row>
  </sheetData>
  <mergeCells count="3">
    <mergeCell ref="C2:J2"/>
    <mergeCell ref="C3:J3"/>
    <mergeCell ref="C4:D4"/>
  </mergeCells>
  <conditionalFormatting sqref="D30:E30 G30 C23:C32 C43:H44 D12:E12 C14:H17 D23:H27 C22:E22 C9:H11 C19:H21 C18:E18 H29:H31 D29:G29 D28:E28 C5:H7 C8:E8 D13:H13 C12:C13 C45:C49">
    <cfRule type="expression" dxfId="301" priority="33">
      <formula>$F5="sáb"</formula>
    </cfRule>
    <cfRule type="expression" dxfId="300" priority="34">
      <formula>$F5="dom"</formula>
    </cfRule>
  </conditionalFormatting>
  <conditionalFormatting sqref="D31:E32 G31">
    <cfRule type="expression" dxfId="299" priority="35">
      <formula>$F31="sáb"</formula>
    </cfRule>
    <cfRule type="expression" dxfId="298" priority="36">
      <formula>$F31="dom"</formula>
    </cfRule>
  </conditionalFormatting>
  <conditionalFormatting sqref="F30:F31">
    <cfRule type="expression" dxfId="297" priority="37">
      <formula>$F30="sáb"</formula>
    </cfRule>
    <cfRule type="expression" dxfId="296" priority="38">
      <formula>$F30="dom"</formula>
    </cfRule>
  </conditionalFormatting>
  <conditionalFormatting sqref="C23:C32">
    <cfRule type="expression" dxfId="295" priority="39">
      <formula>$F23="sáb"</formula>
    </cfRule>
    <cfRule type="expression" dxfId="294" priority="40">
      <formula>$F23="dom"</formula>
    </cfRule>
  </conditionalFormatting>
  <conditionalFormatting sqref="D40:E40 G40 C33:C42 D33:H37 H39:H41 D39:G39 D38:E38">
    <cfRule type="expression" dxfId="293" priority="41">
      <formula>$F33="sáb"</formula>
    </cfRule>
    <cfRule type="expression" dxfId="292" priority="42">
      <formula>$F33="dom"</formula>
    </cfRule>
  </conditionalFormatting>
  <conditionalFormatting sqref="D41:E42 G41">
    <cfRule type="expression" dxfId="291" priority="43">
      <formula>$F41="sáb"</formula>
    </cfRule>
    <cfRule type="expression" dxfId="290" priority="44">
      <formula>$F41="dom"</formula>
    </cfRule>
  </conditionalFormatting>
  <conditionalFormatting sqref="F40:F41">
    <cfRule type="expression" dxfId="289" priority="45">
      <formula>$F40="sáb"</formula>
    </cfRule>
    <cfRule type="expression" dxfId="288" priority="46">
      <formula>$F40="dom"</formula>
    </cfRule>
  </conditionalFormatting>
  <conditionalFormatting sqref="C33:C42">
    <cfRule type="expression" dxfId="287" priority="47">
      <formula>$F33="sáb"</formula>
    </cfRule>
    <cfRule type="expression" dxfId="286" priority="48">
      <formula>$F33="dom"</formula>
    </cfRule>
  </conditionalFormatting>
  <conditionalFormatting sqref="F12:H12">
    <cfRule type="expression" dxfId="285" priority="31">
      <formula>$F12="sáb"</formula>
    </cfRule>
    <cfRule type="expression" dxfId="284" priority="32">
      <formula>$F12="dom"</formula>
    </cfRule>
  </conditionalFormatting>
  <conditionalFormatting sqref="F22:H22">
    <cfRule type="expression" dxfId="283" priority="29">
      <formula>$F22="sáb"</formula>
    </cfRule>
    <cfRule type="expression" dxfId="282" priority="30">
      <formula>$F22="dom"</formula>
    </cfRule>
  </conditionalFormatting>
  <conditionalFormatting sqref="F32:H32">
    <cfRule type="expression" dxfId="281" priority="27">
      <formula>$F32="sáb"</formula>
    </cfRule>
    <cfRule type="expression" dxfId="280" priority="28">
      <formula>$F32="dom"</formula>
    </cfRule>
  </conditionalFormatting>
  <conditionalFormatting sqref="F42:H42">
    <cfRule type="expression" dxfId="279" priority="25">
      <formula>$F42="sáb"</formula>
    </cfRule>
    <cfRule type="expression" dxfId="278" priority="26">
      <formula>$F42="dom"</formula>
    </cfRule>
  </conditionalFormatting>
  <conditionalFormatting sqref="F8:H8">
    <cfRule type="expression" dxfId="277" priority="23">
      <formula>$F8="sáb"</formula>
    </cfRule>
    <cfRule type="expression" dxfId="276" priority="24">
      <formula>$F8="dom"</formula>
    </cfRule>
  </conditionalFormatting>
  <conditionalFormatting sqref="F18:H18">
    <cfRule type="expression" dxfId="275" priority="21">
      <formula>$F18="sáb"</formula>
    </cfRule>
    <cfRule type="expression" dxfId="274" priority="22">
      <formula>$F18="dom"</formula>
    </cfRule>
  </conditionalFormatting>
  <conditionalFormatting sqref="F28:H28">
    <cfRule type="expression" dxfId="273" priority="19">
      <formula>$F28="sáb"</formula>
    </cfRule>
    <cfRule type="expression" dxfId="272" priority="20">
      <formula>$F28="dom"</formula>
    </cfRule>
  </conditionalFormatting>
  <conditionalFormatting sqref="F38:H38">
    <cfRule type="expression" dxfId="271" priority="17">
      <formula>$F38="sáb"</formula>
    </cfRule>
    <cfRule type="expression" dxfId="270" priority="18">
      <formula>$F38="dom"</formula>
    </cfRule>
  </conditionalFormatting>
  <conditionalFormatting sqref="F45:F47 F49">
    <cfRule type="expression" dxfId="269" priority="15">
      <formula>$F45="sáb"</formula>
    </cfRule>
    <cfRule type="expression" dxfId="268" priority="16">
      <formula>$F45="dom"</formula>
    </cfRule>
  </conditionalFormatting>
  <conditionalFormatting sqref="F48">
    <cfRule type="expression" dxfId="267" priority="13">
      <formula>$F48="sáb"</formula>
    </cfRule>
    <cfRule type="expression" dxfId="266" priority="14">
      <formula>$F48="dom"</formula>
    </cfRule>
  </conditionalFormatting>
  <conditionalFormatting sqref="G45:G47 G49">
    <cfRule type="expression" dxfId="265" priority="11">
      <formula>$F45="sáb"</formula>
    </cfRule>
    <cfRule type="expression" dxfId="264" priority="12">
      <formula>$F45="dom"</formula>
    </cfRule>
  </conditionalFormatting>
  <conditionalFormatting sqref="G48">
    <cfRule type="expression" dxfId="263" priority="9">
      <formula>$F48="sáb"</formula>
    </cfRule>
    <cfRule type="expression" dxfId="262" priority="10">
      <formula>$F48="dom"</formula>
    </cfRule>
  </conditionalFormatting>
  <conditionalFormatting sqref="H45:H49">
    <cfRule type="expression" dxfId="261" priority="7">
      <formula>$F45="sáb"</formula>
    </cfRule>
    <cfRule type="expression" dxfId="260" priority="8">
      <formula>$F45="dom"</formula>
    </cfRule>
  </conditionalFormatting>
  <conditionalFormatting sqref="J5">
    <cfRule type="expression" dxfId="259" priority="5">
      <formula>#REF!="sáb"</formula>
    </cfRule>
    <cfRule type="expression" dxfId="258" priority="6">
      <formula>#REF!="dom"</formula>
    </cfRule>
  </conditionalFormatting>
  <conditionalFormatting sqref="I6:I49">
    <cfRule type="expression" dxfId="257" priority="3">
      <formula>$F6="sáb"</formula>
    </cfRule>
    <cfRule type="expression" dxfId="256" priority="4">
      <formula>$F6="dom"</formula>
    </cfRule>
  </conditionalFormatting>
  <conditionalFormatting sqref="J6:J49">
    <cfRule type="expression" dxfId="255" priority="1">
      <formula>$F6="sáb"</formula>
    </cfRule>
    <cfRule type="expression" dxfId="254" priority="2">
      <formula>$F6="dom"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opLeftCell="A30" workbookViewId="0">
      <selection activeCell="K13" sqref="K13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5</v>
      </c>
      <c r="C2" s="188" t="str">
        <f>VLOOKUP(A2,refs!B4:D15,2,0)</f>
        <v>MAIO</v>
      </c>
      <c r="D2" s="188"/>
      <c r="E2" s="188"/>
      <c r="F2" s="188"/>
      <c r="G2" s="188"/>
      <c r="H2" s="188"/>
      <c r="I2" s="188"/>
      <c r="J2" s="188"/>
    </row>
    <row r="3" spans="1:10" ht="30" customHeight="1" x14ac:dyDescent="0.2">
      <c r="C3" s="189" t="s">
        <v>1</v>
      </c>
      <c r="D3" s="189"/>
      <c r="E3" s="189"/>
      <c r="F3" s="189"/>
      <c r="G3" s="189"/>
      <c r="H3" s="189"/>
      <c r="I3" s="189"/>
      <c r="J3" s="189"/>
    </row>
    <row r="4" spans="1:10" s="9" customFormat="1" ht="15.75" customHeight="1" x14ac:dyDescent="0.2">
      <c r="C4" s="190" t="s">
        <v>2</v>
      </c>
      <c r="D4" s="190"/>
      <c r="E4" s="10"/>
      <c r="F4" s="10"/>
      <c r="G4" s="11" t="s">
        <v>3</v>
      </c>
      <c r="H4" s="10" t="s">
        <v>4</v>
      </c>
      <c r="I4" s="12" t="s">
        <v>5</v>
      </c>
      <c r="J4" s="10" t="s">
        <v>6</v>
      </c>
    </row>
    <row r="5" spans="1:10" s="9" customFormat="1" ht="15.75" customHeight="1" x14ac:dyDescent="0.2">
      <c r="A5" s="13"/>
      <c r="C5" s="21">
        <v>1</v>
      </c>
      <c r="D5" s="22">
        <v>4</v>
      </c>
      <c r="E5" s="22">
        <v>4</v>
      </c>
      <c r="F5" s="22" t="s">
        <v>9</v>
      </c>
      <c r="G5" s="21" t="s">
        <v>8</v>
      </c>
      <c r="H5" s="23" t="str">
        <f>IF(ISNUMBER(E5),   VLOOKUP(E5,refs!$F$8:$H$15,3,0),   "")</f>
        <v>Aguinaldo / Dalva</v>
      </c>
      <c r="I5" s="28"/>
      <c r="J5" s="25"/>
    </row>
    <row r="6" spans="1:10" s="9" customFormat="1" ht="15.75" customHeight="1" x14ac:dyDescent="0.2">
      <c r="A6" s="13"/>
      <c r="C6" s="21">
        <f t="shared" ref="C6:C40" si="0">IF(D6=D5, C5, C5+1)</f>
        <v>2</v>
      </c>
      <c r="D6" s="22">
        <v>5</v>
      </c>
      <c r="E6" s="22">
        <v>51</v>
      </c>
      <c r="F6" s="22" t="s">
        <v>11</v>
      </c>
      <c r="G6" s="21" t="s">
        <v>12</v>
      </c>
      <c r="H6" s="23" t="str">
        <f>IF(ISNUMBER(E6),   VLOOKUP(E6,refs!$F$8:$H$15,3,0),   "")</f>
        <v>Geralda / Pedro</v>
      </c>
      <c r="I6" s="29"/>
      <c r="J6" s="25"/>
    </row>
    <row r="7" spans="1:10" s="9" customFormat="1" ht="15.75" customHeight="1" x14ac:dyDescent="0.2">
      <c r="A7" s="13"/>
      <c r="C7" s="21">
        <f t="shared" si="0"/>
        <v>2</v>
      </c>
      <c r="D7" s="22">
        <v>5</v>
      </c>
      <c r="E7" s="22">
        <v>52</v>
      </c>
      <c r="F7" s="22" t="s">
        <v>11</v>
      </c>
      <c r="G7" s="21" t="s">
        <v>8</v>
      </c>
      <c r="H7" s="23" t="str">
        <f>IF(ISNUMBER(E7),   VLOOKUP(E7,refs!$F$8:$H$15,3,0),   "")</f>
        <v>Edércia / Sérgio</v>
      </c>
      <c r="I7" s="28"/>
      <c r="J7" s="25"/>
    </row>
    <row r="8" spans="1:10" s="9" customFormat="1" ht="15.75" customHeight="1" x14ac:dyDescent="0.2">
      <c r="A8" s="13"/>
      <c r="C8" s="21">
        <f t="shared" si="0"/>
        <v>3</v>
      </c>
      <c r="D8" s="22">
        <v>6</v>
      </c>
      <c r="E8" s="22">
        <v>6</v>
      </c>
      <c r="F8" s="22" t="s">
        <v>13</v>
      </c>
      <c r="G8" s="21" t="s">
        <v>8</v>
      </c>
      <c r="H8" s="23" t="str">
        <f>IF(ISNUMBER(E8),   VLOOKUP(E8,refs!$F$8:$H$15,3,0),   "")</f>
        <v>Jô / Wanderley</v>
      </c>
      <c r="I8" s="29"/>
      <c r="J8" s="25"/>
    </row>
    <row r="9" spans="1:10" s="9" customFormat="1" ht="15.75" customHeight="1" x14ac:dyDescent="0.2">
      <c r="A9" s="13"/>
      <c r="C9" s="21">
        <f t="shared" si="0"/>
        <v>4</v>
      </c>
      <c r="D9" s="22">
        <v>7</v>
      </c>
      <c r="E9" s="22">
        <v>7</v>
      </c>
      <c r="F9" s="22" t="s">
        <v>15</v>
      </c>
      <c r="G9" s="21" t="s">
        <v>16</v>
      </c>
      <c r="H9" s="23" t="str">
        <f>IF(ISNUMBER(E9),   VLOOKUP(E9,refs!$F$8:$H$15,3,0),   "")</f>
        <v>M. Aurélio / Neura</v>
      </c>
      <c r="I9" s="28"/>
      <c r="J9" s="25"/>
    </row>
    <row r="10" spans="1:10" s="9" customFormat="1" ht="15.75" customHeight="1" x14ac:dyDescent="0.2">
      <c r="A10" s="13"/>
      <c r="C10" s="21">
        <f t="shared" si="0"/>
        <v>5</v>
      </c>
      <c r="D10" s="22">
        <v>1</v>
      </c>
      <c r="E10" s="22">
        <v>1</v>
      </c>
      <c r="F10" s="22" t="s">
        <v>18</v>
      </c>
      <c r="G10" s="21" t="s">
        <v>19</v>
      </c>
      <c r="H10" s="23" t="str">
        <f>IF(ISNUMBER(E10),   VLOOKUP(E10,refs!$F$8:$H$15,3,0),   "")</f>
        <v xml:space="preserve">   </v>
      </c>
      <c r="I10" s="28"/>
      <c r="J10" s="25"/>
    </row>
    <row r="11" spans="1:10" s="9" customFormat="1" ht="15.75" customHeight="1" x14ac:dyDescent="0.2">
      <c r="A11" s="13"/>
      <c r="C11" s="30">
        <f t="shared" si="0"/>
        <v>6</v>
      </c>
      <c r="D11" s="31">
        <v>2</v>
      </c>
      <c r="E11" s="31">
        <v>2</v>
      </c>
      <c r="F11" s="31" t="s">
        <v>20</v>
      </c>
      <c r="G11" s="30" t="s">
        <v>8</v>
      </c>
      <c r="H11" s="32" t="str">
        <f>IF(ISNUMBER(E11),   VLOOKUP(E11,refs!$F$8:$H$15,3,0),   "")</f>
        <v>Cynthia / Élcio</v>
      </c>
      <c r="I11" s="33"/>
      <c r="J11" s="34"/>
    </row>
    <row r="12" spans="1:10" s="9" customFormat="1" ht="15.75" customHeight="1" x14ac:dyDescent="0.2">
      <c r="A12" s="13"/>
      <c r="C12" s="30">
        <f t="shared" si="0"/>
        <v>7</v>
      </c>
      <c r="D12" s="31">
        <v>3</v>
      </c>
      <c r="E12" s="31">
        <v>3</v>
      </c>
      <c r="F12" s="31" t="s">
        <v>7</v>
      </c>
      <c r="G12" s="30" t="s">
        <v>8</v>
      </c>
      <c r="H12" s="32" t="str">
        <f>IF(ISNUMBER(E12),   VLOOKUP(E12,refs!$F$8:$H$15,3,0),   "")</f>
        <v>Maurilo / Bráulio</v>
      </c>
      <c r="I12" s="33"/>
      <c r="J12" s="34"/>
    </row>
    <row r="13" spans="1:10" s="9" customFormat="1" ht="15.75" customHeight="1" x14ac:dyDescent="0.2">
      <c r="A13" s="13"/>
      <c r="C13" s="30">
        <f t="shared" si="0"/>
        <v>8</v>
      </c>
      <c r="D13" s="31">
        <v>4</v>
      </c>
      <c r="E13" s="31">
        <v>4</v>
      </c>
      <c r="F13" s="31" t="s">
        <v>9</v>
      </c>
      <c r="G13" s="30" t="s">
        <v>8</v>
      </c>
      <c r="H13" s="32" t="str">
        <f>IF(ISNUMBER(E13),   VLOOKUP(E13,refs!$F$8:$H$15,3,0),   "")</f>
        <v>Aguinaldo / Dalva</v>
      </c>
      <c r="I13" s="33"/>
      <c r="J13" s="34"/>
    </row>
    <row r="14" spans="1:10" s="9" customFormat="1" ht="15.75" customHeight="1" x14ac:dyDescent="0.2">
      <c r="A14" s="13"/>
      <c r="C14" s="30">
        <f t="shared" si="0"/>
        <v>9</v>
      </c>
      <c r="D14" s="31">
        <v>5</v>
      </c>
      <c r="E14" s="31">
        <v>51</v>
      </c>
      <c r="F14" s="31" t="s">
        <v>11</v>
      </c>
      <c r="G14" s="30" t="s">
        <v>12</v>
      </c>
      <c r="H14" s="32" t="str">
        <f>IF(ISNUMBER(E14),   VLOOKUP(E14,refs!$F$8:$H$15,3,0),   "")</f>
        <v>Geralda / Pedro</v>
      </c>
      <c r="I14" s="33"/>
      <c r="J14" s="34"/>
    </row>
    <row r="15" spans="1:10" s="9" customFormat="1" ht="15.75" customHeight="1" x14ac:dyDescent="0.2">
      <c r="A15" s="13"/>
      <c r="C15" s="30">
        <f t="shared" si="0"/>
        <v>9</v>
      </c>
      <c r="D15" s="31">
        <v>5</v>
      </c>
      <c r="E15" s="31">
        <v>52</v>
      </c>
      <c r="F15" s="31" t="s">
        <v>11</v>
      </c>
      <c r="G15" s="30" t="s">
        <v>8</v>
      </c>
      <c r="H15" s="32" t="str">
        <f>IF(ISNUMBER(E15),   VLOOKUP(E15,refs!$F$8:$H$15,3,0),   "")</f>
        <v>Edércia / Sérgio</v>
      </c>
      <c r="I15" s="33"/>
      <c r="J15" s="34"/>
    </row>
    <row r="16" spans="1:10" s="9" customFormat="1" ht="15.75" customHeight="1" x14ac:dyDescent="0.2">
      <c r="A16" s="13"/>
      <c r="C16" s="30">
        <f t="shared" si="0"/>
        <v>10</v>
      </c>
      <c r="D16" s="31">
        <v>6</v>
      </c>
      <c r="E16" s="31">
        <v>6</v>
      </c>
      <c r="F16" s="31" t="s">
        <v>13</v>
      </c>
      <c r="G16" s="30" t="s">
        <v>8</v>
      </c>
      <c r="H16" s="32" t="str">
        <f>IF(ISNUMBER(E16),   VLOOKUP(E16,refs!$F$8:$H$15,3,0),   "")</f>
        <v>Jô / Wanderley</v>
      </c>
      <c r="I16" s="33"/>
      <c r="J16" s="34"/>
    </row>
    <row r="17" spans="1:10" s="9" customFormat="1" ht="15.75" customHeight="1" x14ac:dyDescent="0.2">
      <c r="A17" s="13"/>
      <c r="C17" s="21">
        <f t="shared" si="0"/>
        <v>11</v>
      </c>
      <c r="D17" s="22">
        <v>7</v>
      </c>
      <c r="E17" s="22">
        <v>7</v>
      </c>
      <c r="F17" s="22" t="s">
        <v>15</v>
      </c>
      <c r="G17" s="21" t="s">
        <v>16</v>
      </c>
      <c r="H17" s="23" t="str">
        <f>IF(ISNUMBER(E17),   VLOOKUP(E17,refs!$F$8:$H$15,3,0),   "")</f>
        <v>M. Aurélio / Neura</v>
      </c>
      <c r="I17" s="28"/>
      <c r="J17" s="25"/>
    </row>
    <row r="18" spans="1:10" s="9" customFormat="1" ht="15.75" customHeight="1" x14ac:dyDescent="0.2">
      <c r="A18" s="13"/>
      <c r="C18" s="21">
        <f t="shared" si="0"/>
        <v>12</v>
      </c>
      <c r="D18" s="22">
        <v>1</v>
      </c>
      <c r="E18" s="22">
        <v>1</v>
      </c>
      <c r="F18" s="22" t="s">
        <v>18</v>
      </c>
      <c r="G18" s="21" t="s">
        <v>19</v>
      </c>
      <c r="H18" s="23" t="str">
        <f>IF(ISNUMBER(E18),   VLOOKUP(E18,refs!$F$8:$H$15,3,0),   "")</f>
        <v xml:space="preserve">   </v>
      </c>
      <c r="I18" s="28"/>
      <c r="J18" s="25"/>
    </row>
    <row r="19" spans="1:10" s="9" customFormat="1" ht="15.75" customHeight="1" x14ac:dyDescent="0.2">
      <c r="A19" s="13"/>
      <c r="C19" s="21">
        <f t="shared" si="0"/>
        <v>13</v>
      </c>
      <c r="D19" s="22">
        <v>2</v>
      </c>
      <c r="E19" s="22">
        <v>2</v>
      </c>
      <c r="F19" s="22" t="s">
        <v>20</v>
      </c>
      <c r="G19" s="21" t="s">
        <v>8</v>
      </c>
      <c r="H19" s="23" t="str">
        <f>IF(ISNUMBER(E19),   VLOOKUP(E19,refs!$F$8:$H$15,3,0),   "")</f>
        <v>Cynthia / Élcio</v>
      </c>
      <c r="I19" s="28"/>
      <c r="J19" s="25"/>
    </row>
    <row r="20" spans="1:10" s="9" customFormat="1" ht="15.75" customHeight="1" x14ac:dyDescent="0.2">
      <c r="A20" s="13"/>
      <c r="C20" s="21">
        <f t="shared" si="0"/>
        <v>14</v>
      </c>
      <c r="D20" s="22">
        <v>3</v>
      </c>
      <c r="E20" s="22">
        <v>3</v>
      </c>
      <c r="F20" s="22" t="s">
        <v>7</v>
      </c>
      <c r="G20" s="21" t="s">
        <v>8</v>
      </c>
      <c r="H20" s="23" t="str">
        <f>IF(ISNUMBER(E20),   VLOOKUP(E20,refs!$F$8:$H$15,3,0),   "")</f>
        <v>Maurilo / Bráulio</v>
      </c>
      <c r="I20" s="28"/>
      <c r="J20" s="25"/>
    </row>
    <row r="21" spans="1:10" s="9" customFormat="1" ht="15.75" customHeight="1" x14ac:dyDescent="0.2">
      <c r="A21" s="13"/>
      <c r="C21" s="21">
        <f t="shared" si="0"/>
        <v>15</v>
      </c>
      <c r="D21" s="22">
        <v>4</v>
      </c>
      <c r="E21" s="22">
        <v>4</v>
      </c>
      <c r="F21" s="22" t="s">
        <v>9</v>
      </c>
      <c r="G21" s="21" t="s">
        <v>8</v>
      </c>
      <c r="H21" s="23" t="str">
        <f>IF(ISNUMBER(E21),   VLOOKUP(E21,refs!$F$8:$H$15,3,0),   "")</f>
        <v>Aguinaldo / Dalva</v>
      </c>
      <c r="I21" s="28"/>
      <c r="J21" s="25"/>
    </row>
    <row r="22" spans="1:10" s="9" customFormat="1" ht="15.75" customHeight="1" x14ac:dyDescent="0.2">
      <c r="A22" s="13"/>
      <c r="C22" s="21">
        <f t="shared" si="0"/>
        <v>16</v>
      </c>
      <c r="D22" s="22">
        <v>5</v>
      </c>
      <c r="E22" s="22">
        <v>51</v>
      </c>
      <c r="F22" s="22" t="s">
        <v>11</v>
      </c>
      <c r="G22" s="21" t="s">
        <v>12</v>
      </c>
      <c r="H22" s="23" t="str">
        <f>IF(ISNUMBER(E22),   VLOOKUP(E22,refs!$F$8:$H$15,3,0),   "")</f>
        <v>Geralda / Pedro</v>
      </c>
      <c r="I22" s="28"/>
      <c r="J22" s="25"/>
    </row>
    <row r="23" spans="1:10" s="9" customFormat="1" ht="15.75" customHeight="1" x14ac:dyDescent="0.2">
      <c r="A23" s="13"/>
      <c r="C23" s="21">
        <f t="shared" si="0"/>
        <v>16</v>
      </c>
      <c r="D23" s="22">
        <v>5</v>
      </c>
      <c r="E23" s="22">
        <v>52</v>
      </c>
      <c r="F23" s="22" t="s">
        <v>11</v>
      </c>
      <c r="G23" s="21" t="s">
        <v>8</v>
      </c>
      <c r="H23" s="23" t="str">
        <f>IF(ISNUMBER(E23),   VLOOKUP(E23,refs!$F$8:$H$15,3,0),   "")</f>
        <v>Edércia / Sérgio</v>
      </c>
      <c r="I23" s="28"/>
      <c r="J23" s="25"/>
    </row>
    <row r="24" spans="1:10" s="9" customFormat="1" ht="15.75" customHeight="1" x14ac:dyDescent="0.2">
      <c r="A24" s="13"/>
      <c r="C24" s="21">
        <f t="shared" si="0"/>
        <v>17</v>
      </c>
      <c r="D24" s="22">
        <v>6</v>
      </c>
      <c r="E24" s="22">
        <v>6</v>
      </c>
      <c r="F24" s="22" t="s">
        <v>13</v>
      </c>
      <c r="G24" s="21" t="s">
        <v>8</v>
      </c>
      <c r="H24" s="23" t="str">
        <f>IF(ISNUMBER(E24),   VLOOKUP(E24,refs!$F$8:$H$15,3,0),   "")</f>
        <v>Jô / Wanderley</v>
      </c>
      <c r="I24" s="28"/>
      <c r="J24" s="25"/>
    </row>
    <row r="25" spans="1:10" s="9" customFormat="1" ht="15.75" customHeight="1" x14ac:dyDescent="0.2">
      <c r="A25" s="13"/>
      <c r="C25" s="21">
        <f t="shared" si="0"/>
        <v>18</v>
      </c>
      <c r="D25" s="22">
        <v>7</v>
      </c>
      <c r="E25" s="22">
        <v>7</v>
      </c>
      <c r="F25" s="22" t="s">
        <v>15</v>
      </c>
      <c r="G25" s="21" t="s">
        <v>16</v>
      </c>
      <c r="H25" s="23" t="str">
        <f>IF(ISNUMBER(E25),   VLOOKUP(E25,refs!$F$8:$H$15,3,0),   "")</f>
        <v>M. Aurélio / Neura</v>
      </c>
      <c r="I25" s="28"/>
      <c r="J25" s="25"/>
    </row>
    <row r="26" spans="1:10" s="9" customFormat="1" ht="15.75" customHeight="1" x14ac:dyDescent="0.2">
      <c r="A26" s="13"/>
      <c r="C26" s="21">
        <f t="shared" si="0"/>
        <v>19</v>
      </c>
      <c r="D26" s="22">
        <v>1</v>
      </c>
      <c r="E26" s="22">
        <v>1</v>
      </c>
      <c r="F26" s="22" t="s">
        <v>18</v>
      </c>
      <c r="G26" s="21" t="s">
        <v>19</v>
      </c>
      <c r="H26" s="23" t="str">
        <f>IF(ISNUMBER(E26),   VLOOKUP(E26,refs!$F$8:$H$15,3,0),   "")</f>
        <v xml:space="preserve">   </v>
      </c>
      <c r="I26" s="28"/>
      <c r="J26" s="25"/>
    </row>
    <row r="27" spans="1:10" s="9" customFormat="1" ht="15.75" customHeight="1" x14ac:dyDescent="0.2">
      <c r="A27" s="13"/>
      <c r="C27" s="21">
        <f t="shared" si="0"/>
        <v>20</v>
      </c>
      <c r="D27" s="22">
        <v>2</v>
      </c>
      <c r="E27" s="22">
        <v>2</v>
      </c>
      <c r="F27" s="22" t="s">
        <v>20</v>
      </c>
      <c r="G27" s="21" t="s">
        <v>8</v>
      </c>
      <c r="H27" s="23" t="str">
        <f>IF(ISNUMBER(E27),   VLOOKUP(E27,refs!$F$8:$H$15,3,0),   "")</f>
        <v>Cynthia / Élcio</v>
      </c>
      <c r="I27" s="28"/>
      <c r="J27" s="25"/>
    </row>
    <row r="28" spans="1:10" s="9" customFormat="1" ht="15.75" customHeight="1" x14ac:dyDescent="0.2">
      <c r="A28" s="13"/>
      <c r="C28" s="21">
        <f t="shared" si="0"/>
        <v>21</v>
      </c>
      <c r="D28" s="22">
        <v>3</v>
      </c>
      <c r="E28" s="22">
        <v>3</v>
      </c>
      <c r="F28" s="22" t="s">
        <v>7</v>
      </c>
      <c r="G28" s="21" t="s">
        <v>8</v>
      </c>
      <c r="H28" s="23" t="str">
        <f>IF(ISNUMBER(E28),   VLOOKUP(E28,refs!$F$8:$H$15,3,0),   "")</f>
        <v>Maurilo / Bráulio</v>
      </c>
      <c r="I28" s="28"/>
      <c r="J28" s="25"/>
    </row>
    <row r="29" spans="1:10" s="9" customFormat="1" ht="15.75" customHeight="1" x14ac:dyDescent="0.2">
      <c r="A29" s="13"/>
      <c r="C29" s="21">
        <f t="shared" si="0"/>
        <v>22</v>
      </c>
      <c r="D29" s="22">
        <v>4</v>
      </c>
      <c r="E29" s="22">
        <v>4</v>
      </c>
      <c r="F29" s="22" t="s">
        <v>9</v>
      </c>
      <c r="G29" s="21" t="s">
        <v>8</v>
      </c>
      <c r="H29" s="23" t="str">
        <f>IF(ISNUMBER(E29),   VLOOKUP(E29,refs!$F$8:$H$15,3,0),   "")</f>
        <v>Aguinaldo / Dalva</v>
      </c>
      <c r="I29" s="28"/>
      <c r="J29" s="25"/>
    </row>
    <row r="30" spans="1:10" s="9" customFormat="1" ht="15.75" customHeight="1" x14ac:dyDescent="0.2">
      <c r="A30" s="13"/>
      <c r="C30" s="21">
        <f t="shared" si="0"/>
        <v>23</v>
      </c>
      <c r="D30" s="22">
        <v>5</v>
      </c>
      <c r="E30" s="22">
        <v>51</v>
      </c>
      <c r="F30" s="22" t="s">
        <v>11</v>
      </c>
      <c r="G30" s="21" t="s">
        <v>12</v>
      </c>
      <c r="H30" s="23" t="str">
        <f>IF(ISNUMBER(E30),   VLOOKUP(E30,refs!$F$8:$H$15,3,0),   "")</f>
        <v>Geralda / Pedro</v>
      </c>
      <c r="I30" s="28"/>
      <c r="J30" s="25"/>
    </row>
    <row r="31" spans="1:10" s="9" customFormat="1" ht="15.75" customHeight="1" x14ac:dyDescent="0.2">
      <c r="A31" s="13"/>
      <c r="C31" s="21">
        <f t="shared" si="0"/>
        <v>23</v>
      </c>
      <c r="D31" s="22">
        <v>5</v>
      </c>
      <c r="E31" s="22">
        <v>52</v>
      </c>
      <c r="F31" s="22" t="s">
        <v>11</v>
      </c>
      <c r="G31" s="21" t="s">
        <v>8</v>
      </c>
      <c r="H31" s="23" t="str">
        <f>IF(ISNUMBER(E31),   VLOOKUP(E31,refs!$F$8:$H$15,3,0),   "")</f>
        <v>Edércia / Sérgio</v>
      </c>
      <c r="I31" s="28"/>
      <c r="J31" s="25"/>
    </row>
    <row r="32" spans="1:10" s="9" customFormat="1" ht="15.75" customHeight="1" x14ac:dyDescent="0.2">
      <c r="A32" s="13"/>
      <c r="C32" s="21">
        <f t="shared" si="0"/>
        <v>24</v>
      </c>
      <c r="D32" s="22">
        <v>6</v>
      </c>
      <c r="E32" s="22">
        <v>6</v>
      </c>
      <c r="F32" s="22" t="s">
        <v>25</v>
      </c>
      <c r="G32" s="27">
        <v>0.83333333333333304</v>
      </c>
      <c r="H32" s="23" t="str">
        <f>IF(ISNUMBER(E32),   VLOOKUP(E32,refs!$F$8:$H$15,3,0),   "")</f>
        <v>Jô / Wanderley</v>
      </c>
      <c r="I32" s="28"/>
      <c r="J32" s="25"/>
    </row>
    <row r="33" spans="1:10" s="9" customFormat="1" ht="15.75" customHeight="1" x14ac:dyDescent="0.2">
      <c r="A33" s="13"/>
      <c r="C33" s="21">
        <f t="shared" si="0"/>
        <v>25</v>
      </c>
      <c r="D33" s="22">
        <v>7</v>
      </c>
      <c r="E33" s="22">
        <v>7</v>
      </c>
      <c r="F33" s="22" t="s">
        <v>15</v>
      </c>
      <c r="G33" s="27">
        <v>0.64583333333333304</v>
      </c>
      <c r="H33" s="23" t="str">
        <f>IF(ISNUMBER(E33),   VLOOKUP(E33,refs!$F$8:$H$15,3,0),   "")</f>
        <v>M. Aurélio / Neura</v>
      </c>
      <c r="I33" s="28"/>
      <c r="J33" s="25"/>
    </row>
    <row r="34" spans="1:10" s="9" customFormat="1" ht="15.75" customHeight="1" x14ac:dyDescent="0.2">
      <c r="A34" s="13"/>
      <c r="C34" s="21">
        <f t="shared" si="0"/>
        <v>26</v>
      </c>
      <c r="D34" s="22">
        <v>1</v>
      </c>
      <c r="E34" s="22">
        <v>1</v>
      </c>
      <c r="F34" s="22" t="s">
        <v>18</v>
      </c>
      <c r="G34" s="21"/>
      <c r="H34" s="23" t="str">
        <f>IF(ISNUMBER(E34),   VLOOKUP(E34,refs!$F$8:$H$15,3,0),   "")</f>
        <v xml:space="preserve">   </v>
      </c>
      <c r="I34" s="28"/>
      <c r="J34" s="25"/>
    </row>
    <row r="35" spans="1:10" s="9" customFormat="1" ht="15.75" customHeight="1" x14ac:dyDescent="0.2">
      <c r="A35" s="13"/>
      <c r="C35" s="21">
        <f t="shared" si="0"/>
        <v>27</v>
      </c>
      <c r="D35" s="22">
        <v>2</v>
      </c>
      <c r="E35" s="22">
        <v>2</v>
      </c>
      <c r="F35" s="22" t="s">
        <v>20</v>
      </c>
      <c r="G35" s="21" t="s">
        <v>8</v>
      </c>
      <c r="H35" s="23" t="str">
        <f>IF(ISNUMBER(E35),   VLOOKUP(E35,refs!$F$8:$H$15,3,0),   "")</f>
        <v>Cynthia / Élcio</v>
      </c>
      <c r="I35" s="28"/>
      <c r="J35" s="25"/>
    </row>
    <row r="36" spans="1:10" s="9" customFormat="1" ht="15.75" customHeight="1" x14ac:dyDescent="0.2">
      <c r="A36" s="13"/>
      <c r="C36" s="21">
        <f t="shared" si="0"/>
        <v>28</v>
      </c>
      <c r="D36" s="22">
        <v>3</v>
      </c>
      <c r="E36" s="22">
        <v>3</v>
      </c>
      <c r="F36" s="22" t="s">
        <v>7</v>
      </c>
      <c r="G36" s="21" t="s">
        <v>8</v>
      </c>
      <c r="H36" s="23" t="str">
        <f>IF(ISNUMBER(E36),   VLOOKUP(E36,refs!$F$8:$H$15,3,0),   "")</f>
        <v>Maurilo / Bráulio</v>
      </c>
      <c r="I36" s="28"/>
      <c r="J36" s="25"/>
    </row>
    <row r="37" spans="1:10" s="9" customFormat="1" ht="15.75" customHeight="1" x14ac:dyDescent="0.2">
      <c r="A37" s="13"/>
      <c r="C37" s="21">
        <f t="shared" si="0"/>
        <v>29</v>
      </c>
      <c r="D37" s="22">
        <v>4</v>
      </c>
      <c r="E37" s="22">
        <v>4</v>
      </c>
      <c r="F37" s="22" t="s">
        <v>9</v>
      </c>
      <c r="G37" s="21" t="s">
        <v>8</v>
      </c>
      <c r="H37" s="23" t="str">
        <f>IF(ISNUMBER(E37),   VLOOKUP(E37,refs!$F$8:$H$15,3,0),   "")</f>
        <v>Aguinaldo / Dalva</v>
      </c>
      <c r="I37" s="28"/>
      <c r="J37" s="25"/>
    </row>
    <row r="38" spans="1:10" ht="16" x14ac:dyDescent="0.2">
      <c r="C38" s="21">
        <f t="shared" si="0"/>
        <v>30</v>
      </c>
      <c r="D38" s="22">
        <v>5</v>
      </c>
      <c r="E38" s="22">
        <v>51</v>
      </c>
      <c r="F38" s="22" t="s">
        <v>11</v>
      </c>
      <c r="G38" s="21" t="s">
        <v>12</v>
      </c>
      <c r="H38" s="23" t="str">
        <f>IF(ISNUMBER(E38),   VLOOKUP(E38,refs!$F$8:$H$15,3,0),   "")</f>
        <v>Geralda / Pedro</v>
      </c>
      <c r="I38" s="28"/>
      <c r="J38" s="25"/>
    </row>
    <row r="39" spans="1:10" ht="16" x14ac:dyDescent="0.2">
      <c r="C39" s="21">
        <f t="shared" si="0"/>
        <v>30</v>
      </c>
      <c r="D39" s="22">
        <v>5</v>
      </c>
      <c r="E39" s="22">
        <v>52</v>
      </c>
      <c r="F39" s="22" t="s">
        <v>11</v>
      </c>
      <c r="G39" s="21" t="s">
        <v>8</v>
      </c>
      <c r="H39" s="23" t="str">
        <f>IF(ISNUMBER(E39),   VLOOKUP(E39,refs!$F$8:$H$15,3,0),   "")</f>
        <v>Edércia / Sérgio</v>
      </c>
      <c r="I39" s="28"/>
      <c r="J39" s="25"/>
    </row>
    <row r="40" spans="1:10" ht="16" x14ac:dyDescent="0.2">
      <c r="C40" s="21">
        <f t="shared" si="0"/>
        <v>31</v>
      </c>
      <c r="D40" s="22">
        <v>6</v>
      </c>
      <c r="E40" s="22">
        <v>6</v>
      </c>
      <c r="F40" s="22" t="s">
        <v>25</v>
      </c>
      <c r="G40" s="27">
        <v>0.83333333333333304</v>
      </c>
      <c r="H40" s="23" t="str">
        <f>IF(ISNUMBER(E40),   VLOOKUP(E40,refs!$F$8:$H$15,3,0),   "")</f>
        <v>Jô / Wanderley</v>
      </c>
      <c r="I40" s="28"/>
      <c r="J40" s="25"/>
    </row>
  </sheetData>
  <mergeCells count="3">
    <mergeCell ref="C2:J2"/>
    <mergeCell ref="C3:J3"/>
    <mergeCell ref="C4:D4"/>
  </mergeCells>
  <conditionalFormatting sqref="D33:E33 G33 D27:G32 J8:J33 I9:I33 C27:C34 I5:J5 C5:G26 I34:J40 H5:H34">
    <cfRule type="expression" dxfId="253" priority="2">
      <formula>$F5="sáb"</formula>
    </cfRule>
    <cfRule type="expression" dxfId="252" priority="3">
      <formula>$F5="dom"</formula>
    </cfRule>
  </conditionalFormatting>
  <conditionalFormatting sqref="I7:J7">
    <cfRule type="expression" dxfId="251" priority="4">
      <formula>$F6="sáb"</formula>
    </cfRule>
    <cfRule type="expression" dxfId="250" priority="5">
      <formula>$F6="dom"</formula>
    </cfRule>
  </conditionalFormatting>
  <conditionalFormatting sqref="D34:E34 G34">
    <cfRule type="expression" dxfId="249" priority="6">
      <formula>$F34="sáb"</formula>
    </cfRule>
    <cfRule type="expression" dxfId="248" priority="7">
      <formula>$F34="dom"</formula>
    </cfRule>
  </conditionalFormatting>
  <conditionalFormatting sqref="F33:F34">
    <cfRule type="expression" dxfId="247" priority="8">
      <formula>$F33="sáb"</formula>
    </cfRule>
    <cfRule type="expression" dxfId="246" priority="9">
      <formula>$F33="dom"</formula>
    </cfRule>
  </conditionalFormatting>
  <conditionalFormatting sqref="C27:C34">
    <cfRule type="expression" dxfId="245" priority="10">
      <formula>$F27="sáb"</formula>
    </cfRule>
    <cfRule type="expression" dxfId="244" priority="11">
      <formula>$F27="dom"</formula>
    </cfRule>
  </conditionalFormatting>
  <conditionalFormatting sqref="J6">
    <cfRule type="expression" dxfId="243" priority="12">
      <formula>$F5="sáb"</formula>
    </cfRule>
    <cfRule type="expression" dxfId="242" priority="13">
      <formula>$F5="dom"</formula>
    </cfRule>
  </conditionalFormatting>
  <conditionalFormatting sqref="C35:H40">
    <cfRule type="expression" dxfId="241" priority="14">
      <formula>$F35="sáb"</formula>
    </cfRule>
    <cfRule type="expression" dxfId="240" priority="15">
      <formula>$F35="dom"</formula>
    </cfRule>
  </conditionalFormatting>
  <conditionalFormatting sqref="C35:C40">
    <cfRule type="expression" dxfId="239" priority="16">
      <formula>$F35="sáb"</formula>
    </cfRule>
    <cfRule type="expression" dxfId="238" priority="17">
      <formula>$F35="dom"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M9" sqref="M9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6</v>
      </c>
      <c r="C2" s="191" t="str">
        <f>VLOOKUP(A2,refs!B4:D15,2,0)</f>
        <v>JUNHO</v>
      </c>
      <c r="D2" s="191"/>
      <c r="E2" s="191"/>
      <c r="F2" s="191"/>
      <c r="G2" s="191"/>
      <c r="H2" s="191"/>
      <c r="I2" s="191"/>
      <c r="J2" s="191"/>
    </row>
    <row r="3" spans="1:10" ht="30" customHeight="1" x14ac:dyDescent="0.2">
      <c r="C3" s="191" t="s">
        <v>1</v>
      </c>
      <c r="D3" s="191"/>
      <c r="E3" s="191"/>
      <c r="F3" s="191"/>
      <c r="G3" s="191"/>
      <c r="H3" s="191"/>
      <c r="I3" s="191"/>
      <c r="J3" s="191"/>
    </row>
    <row r="4" spans="1:10" s="9" customFormat="1" ht="15.75" customHeight="1" x14ac:dyDescent="0.2">
      <c r="C4" s="192" t="s">
        <v>2</v>
      </c>
      <c r="D4" s="192"/>
      <c r="E4" s="35"/>
      <c r="F4" s="35"/>
      <c r="G4" s="36" t="s">
        <v>3</v>
      </c>
      <c r="H4" s="35" t="s">
        <v>4</v>
      </c>
      <c r="I4" s="37" t="s">
        <v>5</v>
      </c>
      <c r="J4" s="35" t="s">
        <v>6</v>
      </c>
    </row>
    <row r="5" spans="1:10" s="9" customFormat="1" ht="15.75" customHeight="1" x14ac:dyDescent="0.2">
      <c r="A5" s="13"/>
      <c r="C5" s="14">
        <v>1</v>
      </c>
      <c r="D5" s="15">
        <v>7</v>
      </c>
      <c r="E5" s="15">
        <v>7</v>
      </c>
      <c r="F5" s="15" t="s">
        <v>15</v>
      </c>
      <c r="G5" s="14" t="s">
        <v>16</v>
      </c>
      <c r="H5" s="16" t="str">
        <f>IF(ISNUMBER(E5),   VLOOKUP(E5,refs!$F$8:$H$15,3,0),   "")</f>
        <v>M. Aurélio / Neura</v>
      </c>
      <c r="I5" s="17"/>
      <c r="J5" s="18"/>
    </row>
    <row r="6" spans="1:10" s="9" customFormat="1" ht="15.75" customHeight="1" x14ac:dyDescent="0.2">
      <c r="A6" s="13"/>
      <c r="C6" s="14">
        <f t="shared" ref="C6:C38" si="0">IF(D6=D5, C5, C5+1)</f>
        <v>2</v>
      </c>
      <c r="D6" s="15">
        <v>1</v>
      </c>
      <c r="E6" s="15">
        <v>1</v>
      </c>
      <c r="F6" s="15" t="s">
        <v>18</v>
      </c>
      <c r="G6" s="14" t="s">
        <v>19</v>
      </c>
      <c r="H6" s="16" t="str">
        <f>IF(ISNUMBER(E6),   VLOOKUP(E6,refs!$F$8:$H$15,3,0),   "")</f>
        <v xml:space="preserve">   </v>
      </c>
      <c r="I6" s="38"/>
      <c r="J6" s="39"/>
    </row>
    <row r="7" spans="1:10" s="9" customFormat="1" ht="15.75" customHeight="1" x14ac:dyDescent="0.2">
      <c r="A7" s="13"/>
      <c r="C7" s="40">
        <f t="shared" si="0"/>
        <v>3</v>
      </c>
      <c r="D7" s="41">
        <v>2</v>
      </c>
      <c r="E7" s="41">
        <v>2</v>
      </c>
      <c r="F7" s="41" t="s">
        <v>20</v>
      </c>
      <c r="G7" s="40" t="s">
        <v>8</v>
      </c>
      <c r="H7" s="42" t="str">
        <f>IF(ISNUMBER(E7),   VLOOKUP(E7,refs!$F$8:$H$15,3,0),   "")</f>
        <v>Cynthia / Élcio</v>
      </c>
      <c r="I7" s="43"/>
      <c r="J7" s="44"/>
    </row>
    <row r="8" spans="1:10" s="9" customFormat="1" ht="15.75" customHeight="1" x14ac:dyDescent="0.2">
      <c r="A8" s="13"/>
      <c r="C8" s="40">
        <f t="shared" si="0"/>
        <v>4</v>
      </c>
      <c r="D8" s="41">
        <v>3</v>
      </c>
      <c r="E8" s="41">
        <v>3</v>
      </c>
      <c r="F8" s="41" t="s">
        <v>7</v>
      </c>
      <c r="G8" s="40" t="s">
        <v>8</v>
      </c>
      <c r="H8" s="42" t="str">
        <f>IF(ISNUMBER(E8),   VLOOKUP(E8,refs!$F$8:$H$15,3,0),   "")</f>
        <v>Maurilo / Bráulio</v>
      </c>
      <c r="I8" s="43"/>
      <c r="J8" s="44"/>
    </row>
    <row r="9" spans="1:10" s="9" customFormat="1" ht="15.75" customHeight="1" x14ac:dyDescent="0.2">
      <c r="A9" s="13"/>
      <c r="C9" s="40">
        <f t="shared" si="0"/>
        <v>5</v>
      </c>
      <c r="D9" s="41">
        <v>4</v>
      </c>
      <c r="E9" s="41">
        <v>4</v>
      </c>
      <c r="F9" s="41" t="s">
        <v>9</v>
      </c>
      <c r="G9" s="40" t="s">
        <v>8</v>
      </c>
      <c r="H9" s="42" t="str">
        <f>IF(ISNUMBER(E9),   VLOOKUP(E9,refs!$F$8:$H$15,3,0),   "")</f>
        <v>Aguinaldo / Dalva</v>
      </c>
      <c r="I9" s="43"/>
      <c r="J9" s="44"/>
    </row>
    <row r="10" spans="1:10" s="9" customFormat="1" ht="15.75" customHeight="1" x14ac:dyDescent="0.2">
      <c r="A10" s="13"/>
      <c r="C10" s="40">
        <f t="shared" si="0"/>
        <v>6</v>
      </c>
      <c r="D10" s="41">
        <v>5</v>
      </c>
      <c r="E10" s="41">
        <v>51</v>
      </c>
      <c r="F10" s="41" t="s">
        <v>11</v>
      </c>
      <c r="G10" s="40" t="s">
        <v>12</v>
      </c>
      <c r="H10" s="42" t="str">
        <f>IF(ISNUMBER(E10),   VLOOKUP(E10,refs!$F$8:$H$15,3,0),   "")</f>
        <v>Geralda / Pedro</v>
      </c>
      <c r="I10" s="43"/>
      <c r="J10" s="44"/>
    </row>
    <row r="11" spans="1:10" s="9" customFormat="1" ht="15.75" customHeight="1" x14ac:dyDescent="0.2">
      <c r="A11" s="13"/>
      <c r="C11" s="40">
        <f t="shared" si="0"/>
        <v>6</v>
      </c>
      <c r="D11" s="41">
        <v>5</v>
      </c>
      <c r="E11" s="41">
        <v>52</v>
      </c>
      <c r="F11" s="41" t="s">
        <v>11</v>
      </c>
      <c r="G11" s="40" t="s">
        <v>8</v>
      </c>
      <c r="H11" s="42" t="str">
        <f>IF(ISNUMBER(E11),   VLOOKUP(E11,refs!$F$8:$H$15,3,0),   "")</f>
        <v>Edércia / Sérgio</v>
      </c>
      <c r="I11" s="43"/>
      <c r="J11" s="44"/>
    </row>
    <row r="12" spans="1:10" s="9" customFormat="1" ht="15.75" customHeight="1" x14ac:dyDescent="0.2">
      <c r="A12" s="13"/>
      <c r="C12" s="40">
        <f t="shared" si="0"/>
        <v>7</v>
      </c>
      <c r="D12" s="41">
        <v>6</v>
      </c>
      <c r="E12" s="41">
        <v>6</v>
      </c>
      <c r="F12" s="41" t="s">
        <v>13</v>
      </c>
      <c r="G12" s="40" t="s">
        <v>8</v>
      </c>
      <c r="H12" s="42" t="str">
        <f>IF(ISNUMBER(E12),   VLOOKUP(E12,refs!$F$8:$H$15,3,0),   "")</f>
        <v>Jô / Wanderley</v>
      </c>
      <c r="I12" s="43"/>
      <c r="J12" s="44"/>
    </row>
    <row r="13" spans="1:10" s="9" customFormat="1" ht="15.75" customHeight="1" x14ac:dyDescent="0.2">
      <c r="A13" s="13"/>
      <c r="C13" s="14">
        <f t="shared" si="0"/>
        <v>8</v>
      </c>
      <c r="D13" s="15">
        <v>7</v>
      </c>
      <c r="E13" s="15">
        <v>7</v>
      </c>
      <c r="F13" s="15" t="s">
        <v>15</v>
      </c>
      <c r="G13" s="14" t="s">
        <v>16</v>
      </c>
      <c r="H13" s="16" t="str">
        <f>IF(ISNUMBER(E13),   VLOOKUP(E13,refs!$F$8:$H$15,3,0),   "")</f>
        <v>M. Aurélio / Neura</v>
      </c>
      <c r="I13" s="17"/>
      <c r="J13" s="18"/>
    </row>
    <row r="14" spans="1:10" s="9" customFormat="1" ht="15.75" customHeight="1" x14ac:dyDescent="0.2">
      <c r="A14" s="13"/>
      <c r="C14" s="14">
        <f t="shared" si="0"/>
        <v>9</v>
      </c>
      <c r="D14" s="15">
        <v>1</v>
      </c>
      <c r="E14" s="15">
        <v>1</v>
      </c>
      <c r="F14" s="15" t="s">
        <v>18</v>
      </c>
      <c r="G14" s="14" t="s">
        <v>19</v>
      </c>
      <c r="H14" s="16" t="str">
        <f>IF(ISNUMBER(E14),   VLOOKUP(E14,refs!$F$8:$H$15,3,0),   "")</f>
        <v xml:space="preserve">   </v>
      </c>
      <c r="I14" s="17"/>
      <c r="J14" s="18"/>
    </row>
    <row r="15" spans="1:10" s="9" customFormat="1" ht="15.75" customHeight="1" x14ac:dyDescent="0.2">
      <c r="A15" s="13"/>
      <c r="C15" s="40">
        <f t="shared" si="0"/>
        <v>10</v>
      </c>
      <c r="D15" s="41">
        <v>2</v>
      </c>
      <c r="E15" s="41">
        <v>2</v>
      </c>
      <c r="F15" s="41" t="s">
        <v>20</v>
      </c>
      <c r="G15" s="40" t="s">
        <v>8</v>
      </c>
      <c r="H15" s="42" t="str">
        <f>IF(ISNUMBER(E15),   VLOOKUP(E15,refs!$F$8:$H$15,3,0),   "")</f>
        <v>Cynthia / Élcio</v>
      </c>
      <c r="I15" s="43"/>
      <c r="J15" s="44"/>
    </row>
    <row r="16" spans="1:10" s="9" customFormat="1" ht="15.75" customHeight="1" x14ac:dyDescent="0.2">
      <c r="A16" s="13"/>
      <c r="C16" s="40">
        <f t="shared" si="0"/>
        <v>11</v>
      </c>
      <c r="D16" s="41">
        <v>3</v>
      </c>
      <c r="E16" s="41">
        <v>3</v>
      </c>
      <c r="F16" s="41" t="s">
        <v>7</v>
      </c>
      <c r="G16" s="40" t="s">
        <v>8</v>
      </c>
      <c r="H16" s="42" t="str">
        <f>IF(ISNUMBER(E16),   VLOOKUP(E16,refs!$F$8:$H$15,3,0),   "")</f>
        <v>Maurilo / Bráulio</v>
      </c>
      <c r="I16" s="43"/>
      <c r="J16" s="44"/>
    </row>
    <row r="17" spans="1:10" s="9" customFormat="1" ht="15.75" customHeight="1" x14ac:dyDescent="0.2">
      <c r="A17" s="13"/>
      <c r="C17" s="40">
        <f t="shared" si="0"/>
        <v>12</v>
      </c>
      <c r="D17" s="41">
        <v>4</v>
      </c>
      <c r="E17" s="41">
        <v>4</v>
      </c>
      <c r="F17" s="41" t="s">
        <v>9</v>
      </c>
      <c r="G17" s="40" t="s">
        <v>8</v>
      </c>
      <c r="H17" s="42" t="str">
        <f>IF(ISNUMBER(E17),   VLOOKUP(E17,refs!$F$8:$H$15,3,0),   "")</f>
        <v>Aguinaldo / Dalva</v>
      </c>
      <c r="I17" s="43"/>
      <c r="J17" s="44"/>
    </row>
    <row r="18" spans="1:10" s="9" customFormat="1" ht="15.75" customHeight="1" x14ac:dyDescent="0.2">
      <c r="A18" s="13"/>
      <c r="C18" s="40">
        <f t="shared" si="0"/>
        <v>13</v>
      </c>
      <c r="D18" s="41">
        <v>5</v>
      </c>
      <c r="E18" s="41">
        <v>51</v>
      </c>
      <c r="F18" s="41" t="s">
        <v>11</v>
      </c>
      <c r="G18" s="40" t="s">
        <v>12</v>
      </c>
      <c r="H18" s="42" t="str">
        <f>IF(ISNUMBER(E18),   VLOOKUP(E18,refs!$F$8:$H$15,3,0),   "")</f>
        <v>Geralda / Pedro</v>
      </c>
      <c r="I18" s="43"/>
      <c r="J18" s="44"/>
    </row>
    <row r="19" spans="1:10" s="9" customFormat="1" ht="15.75" customHeight="1" x14ac:dyDescent="0.2">
      <c r="A19" s="13"/>
      <c r="C19" s="40">
        <f t="shared" si="0"/>
        <v>13</v>
      </c>
      <c r="D19" s="41">
        <v>5</v>
      </c>
      <c r="E19" s="41">
        <v>52</v>
      </c>
      <c r="F19" s="41" t="s">
        <v>11</v>
      </c>
      <c r="G19" s="40" t="s">
        <v>8</v>
      </c>
      <c r="H19" s="42" t="str">
        <f>IF(ISNUMBER(E19),   VLOOKUP(E19,refs!$F$8:$H$15,3,0),   "")</f>
        <v>Edércia / Sérgio</v>
      </c>
      <c r="I19" s="43"/>
      <c r="J19" s="44"/>
    </row>
    <row r="20" spans="1:10" s="9" customFormat="1" ht="15.75" customHeight="1" x14ac:dyDescent="0.2">
      <c r="A20" s="13"/>
      <c r="C20" s="40">
        <f t="shared" si="0"/>
        <v>14</v>
      </c>
      <c r="D20" s="41">
        <v>6</v>
      </c>
      <c r="E20" s="41">
        <v>6</v>
      </c>
      <c r="F20" s="41" t="s">
        <v>13</v>
      </c>
      <c r="G20" s="40" t="s">
        <v>8</v>
      </c>
      <c r="H20" s="42" t="str">
        <f>IF(ISNUMBER(E20),   VLOOKUP(E20,refs!$F$8:$H$15,3,0),   "")</f>
        <v>Jô / Wanderley</v>
      </c>
      <c r="I20" s="43"/>
      <c r="J20" s="44"/>
    </row>
    <row r="21" spans="1:10" s="9" customFormat="1" ht="15.75" customHeight="1" x14ac:dyDescent="0.2">
      <c r="A21" s="13"/>
      <c r="C21" s="40">
        <f t="shared" si="0"/>
        <v>15</v>
      </c>
      <c r="D21" s="41">
        <v>7</v>
      </c>
      <c r="E21" s="41">
        <v>7</v>
      </c>
      <c r="F21" s="41" t="s">
        <v>15</v>
      </c>
      <c r="G21" s="40" t="s">
        <v>16</v>
      </c>
      <c r="H21" s="42" t="str">
        <f>IF(ISNUMBER(E21),   VLOOKUP(E21,refs!$F$8:$H$15,3,0),   "")</f>
        <v>M. Aurélio / Neura</v>
      </c>
      <c r="I21" s="43"/>
      <c r="J21" s="44"/>
    </row>
    <row r="22" spans="1:10" s="9" customFormat="1" ht="15.75" customHeight="1" x14ac:dyDescent="0.2">
      <c r="A22" s="13"/>
      <c r="C22" s="14">
        <f t="shared" si="0"/>
        <v>16</v>
      </c>
      <c r="D22" s="15">
        <v>1</v>
      </c>
      <c r="E22" s="15">
        <v>1</v>
      </c>
      <c r="F22" s="15" t="s">
        <v>18</v>
      </c>
      <c r="G22" s="14" t="s">
        <v>19</v>
      </c>
      <c r="H22" s="16" t="str">
        <f>IF(ISNUMBER(E22),   VLOOKUP(E22,refs!$F$8:$H$15,3,0),   "")</f>
        <v xml:space="preserve">   </v>
      </c>
      <c r="I22" s="17"/>
      <c r="J22" s="18"/>
    </row>
    <row r="23" spans="1:10" s="9" customFormat="1" ht="15.75" customHeight="1" x14ac:dyDescent="0.2">
      <c r="A23" s="13"/>
      <c r="C23" s="40">
        <f t="shared" si="0"/>
        <v>17</v>
      </c>
      <c r="D23" s="41">
        <v>2</v>
      </c>
      <c r="E23" s="41">
        <v>2</v>
      </c>
      <c r="F23" s="41" t="s">
        <v>20</v>
      </c>
      <c r="G23" s="40" t="s">
        <v>8</v>
      </c>
      <c r="H23" s="42" t="str">
        <f>IF(ISNUMBER(E23),   VLOOKUP(E23,refs!$F$8:$H$15,3,0),   "")</f>
        <v>Cynthia / Élcio</v>
      </c>
      <c r="I23" s="43"/>
      <c r="J23" s="44"/>
    </row>
    <row r="24" spans="1:10" s="9" customFormat="1" ht="15.75" customHeight="1" x14ac:dyDescent="0.2">
      <c r="A24" s="13"/>
      <c r="C24" s="40">
        <f t="shared" si="0"/>
        <v>18</v>
      </c>
      <c r="D24" s="41">
        <v>3</v>
      </c>
      <c r="E24" s="41">
        <v>3</v>
      </c>
      <c r="F24" s="41" t="s">
        <v>7</v>
      </c>
      <c r="G24" s="40" t="s">
        <v>8</v>
      </c>
      <c r="H24" s="42" t="str">
        <f>IF(ISNUMBER(E24),   VLOOKUP(E24,refs!$F$8:$H$15,3,0),   "")</f>
        <v>Maurilo / Bráulio</v>
      </c>
      <c r="I24" s="43"/>
      <c r="J24" s="44"/>
    </row>
    <row r="25" spans="1:10" s="9" customFormat="1" ht="15.75" customHeight="1" x14ac:dyDescent="0.2">
      <c r="A25" s="13"/>
      <c r="C25" s="40">
        <f t="shared" si="0"/>
        <v>19</v>
      </c>
      <c r="D25" s="41">
        <v>4</v>
      </c>
      <c r="E25" s="41">
        <v>4</v>
      </c>
      <c r="F25" s="41" t="s">
        <v>9</v>
      </c>
      <c r="G25" s="40" t="s">
        <v>8</v>
      </c>
      <c r="H25" s="42" t="str">
        <f>IF(ISNUMBER(E25),   VLOOKUP(E25,refs!$F$8:$H$15,3,0),   "")</f>
        <v>Aguinaldo / Dalva</v>
      </c>
      <c r="I25" s="43"/>
      <c r="J25" s="44"/>
    </row>
    <row r="26" spans="1:10" s="9" customFormat="1" ht="15.75" customHeight="1" x14ac:dyDescent="0.2">
      <c r="A26" s="13"/>
      <c r="C26" s="40">
        <f t="shared" si="0"/>
        <v>20</v>
      </c>
      <c r="D26" s="41">
        <v>5</v>
      </c>
      <c r="E26" s="41">
        <v>51</v>
      </c>
      <c r="F26" s="41" t="s">
        <v>11</v>
      </c>
      <c r="G26" s="40" t="s">
        <v>12</v>
      </c>
      <c r="H26" s="42" t="str">
        <f>IF(ISNUMBER(E26),   VLOOKUP(E26,refs!$F$8:$H$15,3,0),   "")</f>
        <v>Geralda / Pedro</v>
      </c>
      <c r="I26" s="43"/>
      <c r="J26" s="44"/>
    </row>
    <row r="27" spans="1:10" s="9" customFormat="1" ht="15.75" customHeight="1" x14ac:dyDescent="0.2">
      <c r="A27" s="13"/>
      <c r="C27" s="40">
        <f t="shared" si="0"/>
        <v>20</v>
      </c>
      <c r="D27" s="41">
        <v>5</v>
      </c>
      <c r="E27" s="41">
        <v>52</v>
      </c>
      <c r="F27" s="41" t="s">
        <v>11</v>
      </c>
      <c r="G27" s="40" t="s">
        <v>8</v>
      </c>
      <c r="H27" s="42" t="str">
        <f>IF(ISNUMBER(E27),   VLOOKUP(E27,refs!$F$8:$H$15,3,0),   "")</f>
        <v>Edércia / Sérgio</v>
      </c>
      <c r="I27" s="43"/>
      <c r="J27" s="44"/>
    </row>
    <row r="28" spans="1:10" s="9" customFormat="1" ht="15.75" customHeight="1" x14ac:dyDescent="0.2">
      <c r="A28" s="13"/>
      <c r="C28" s="40">
        <f t="shared" si="0"/>
        <v>21</v>
      </c>
      <c r="D28" s="41">
        <v>6</v>
      </c>
      <c r="E28" s="41">
        <v>6</v>
      </c>
      <c r="F28" s="41" t="s">
        <v>25</v>
      </c>
      <c r="G28" s="45">
        <v>0.83333333333333304</v>
      </c>
      <c r="H28" s="42" t="str">
        <f>IF(ISNUMBER(E28),   VLOOKUP(E28,refs!$F$8:$H$15,3,0),   "")</f>
        <v>Jô / Wanderley</v>
      </c>
      <c r="I28" s="43"/>
      <c r="J28" s="44"/>
    </row>
    <row r="29" spans="1:10" s="9" customFormat="1" ht="15.75" customHeight="1" x14ac:dyDescent="0.2">
      <c r="A29" s="13"/>
      <c r="C29" s="14">
        <f t="shared" si="0"/>
        <v>22</v>
      </c>
      <c r="D29" s="15">
        <v>7</v>
      </c>
      <c r="E29" s="15">
        <v>7</v>
      </c>
      <c r="F29" s="15" t="s">
        <v>15</v>
      </c>
      <c r="G29" s="19">
        <v>0.64583333333333304</v>
      </c>
      <c r="H29" s="16" t="str">
        <f>IF(ISNUMBER(E29),   VLOOKUP(E29,refs!$F$8:$H$15,3,0),   "")</f>
        <v>M. Aurélio / Neura</v>
      </c>
      <c r="I29" s="17"/>
      <c r="J29" s="18"/>
    </row>
    <row r="30" spans="1:10" s="9" customFormat="1" ht="15.75" customHeight="1" x14ac:dyDescent="0.2">
      <c r="A30" s="13"/>
      <c r="C30" s="14">
        <f t="shared" si="0"/>
        <v>23</v>
      </c>
      <c r="D30" s="15">
        <v>1</v>
      </c>
      <c r="E30" s="15">
        <v>1</v>
      </c>
      <c r="F30" s="15" t="s">
        <v>18</v>
      </c>
      <c r="G30" s="14"/>
      <c r="H30" s="16" t="str">
        <f>IF(ISNUMBER(E30),   VLOOKUP(E30,refs!$F$8:$H$15,3,0),   "")</f>
        <v xml:space="preserve">   </v>
      </c>
      <c r="I30" s="17"/>
      <c r="J30" s="18"/>
    </row>
    <row r="31" spans="1:10" s="9" customFormat="1" ht="15.75" customHeight="1" x14ac:dyDescent="0.2">
      <c r="A31" s="13"/>
      <c r="C31" s="40">
        <f t="shared" si="0"/>
        <v>24</v>
      </c>
      <c r="D31" s="41">
        <v>2</v>
      </c>
      <c r="E31" s="41">
        <v>2</v>
      </c>
      <c r="F31" s="41" t="s">
        <v>20</v>
      </c>
      <c r="G31" s="40" t="s">
        <v>8</v>
      </c>
      <c r="H31" s="42" t="str">
        <f>IF(ISNUMBER(E31),   VLOOKUP(E31,refs!$F$8:$H$15,3,0),   "")</f>
        <v>Cynthia / Élcio</v>
      </c>
      <c r="I31" s="43"/>
      <c r="J31" s="44"/>
    </row>
    <row r="32" spans="1:10" s="9" customFormat="1" ht="15.75" customHeight="1" x14ac:dyDescent="0.2">
      <c r="A32" s="13"/>
      <c r="C32" s="40">
        <f t="shared" si="0"/>
        <v>25</v>
      </c>
      <c r="D32" s="41">
        <v>3</v>
      </c>
      <c r="E32" s="41">
        <v>3</v>
      </c>
      <c r="F32" s="41" t="s">
        <v>7</v>
      </c>
      <c r="G32" s="40" t="s">
        <v>8</v>
      </c>
      <c r="H32" s="42" t="str">
        <f>IF(ISNUMBER(E32),   VLOOKUP(E32,refs!$F$8:$H$15,3,0),   "")</f>
        <v>Maurilo / Bráulio</v>
      </c>
      <c r="I32" s="43"/>
      <c r="J32" s="44"/>
    </row>
    <row r="33" spans="1:10" s="9" customFormat="1" ht="15.75" customHeight="1" x14ac:dyDescent="0.2">
      <c r="A33" s="13"/>
      <c r="C33" s="40">
        <f t="shared" si="0"/>
        <v>26</v>
      </c>
      <c r="D33" s="41">
        <v>4</v>
      </c>
      <c r="E33" s="41">
        <v>4</v>
      </c>
      <c r="F33" s="41" t="s">
        <v>9</v>
      </c>
      <c r="G33" s="40" t="s">
        <v>8</v>
      </c>
      <c r="H33" s="42" t="str">
        <f>IF(ISNUMBER(E33),   VLOOKUP(E33,refs!$F$8:$H$15,3,0),   "")</f>
        <v>Aguinaldo / Dalva</v>
      </c>
      <c r="I33" s="43"/>
      <c r="J33" s="44"/>
    </row>
    <row r="34" spans="1:10" ht="16" x14ac:dyDescent="0.2">
      <c r="C34" s="40">
        <f t="shared" si="0"/>
        <v>27</v>
      </c>
      <c r="D34" s="41">
        <v>5</v>
      </c>
      <c r="E34" s="41">
        <v>51</v>
      </c>
      <c r="F34" s="41" t="s">
        <v>11</v>
      </c>
      <c r="G34" s="40" t="s">
        <v>12</v>
      </c>
      <c r="H34" s="42" t="str">
        <f>IF(ISNUMBER(E34),   VLOOKUP(E34,refs!$F$8:$H$15,3,0),   "")</f>
        <v>Geralda / Pedro</v>
      </c>
      <c r="I34" s="43"/>
      <c r="J34" s="44"/>
    </row>
    <row r="35" spans="1:10" ht="16" x14ac:dyDescent="0.2">
      <c r="C35" s="40">
        <f t="shared" si="0"/>
        <v>27</v>
      </c>
      <c r="D35" s="41">
        <v>5</v>
      </c>
      <c r="E35" s="41">
        <v>52</v>
      </c>
      <c r="F35" s="41" t="s">
        <v>11</v>
      </c>
      <c r="G35" s="40" t="s">
        <v>8</v>
      </c>
      <c r="H35" s="42" t="str">
        <f>IF(ISNUMBER(E35),   VLOOKUP(E35,refs!$F$8:$H$15,3,0),   "")</f>
        <v>Edércia / Sérgio</v>
      </c>
      <c r="I35" s="43"/>
      <c r="J35" s="44"/>
    </row>
    <row r="36" spans="1:10" ht="16" x14ac:dyDescent="0.2">
      <c r="C36" s="40">
        <f t="shared" si="0"/>
        <v>28</v>
      </c>
      <c r="D36" s="41">
        <v>6</v>
      </c>
      <c r="E36" s="41">
        <v>6</v>
      </c>
      <c r="F36" s="41" t="s">
        <v>25</v>
      </c>
      <c r="G36" s="45">
        <v>0.83333333333333304</v>
      </c>
      <c r="H36" s="42" t="str">
        <f>IF(ISNUMBER(E36),   VLOOKUP(E36,refs!$F$8:$H$15,3,0),   "")</f>
        <v>Jô / Wanderley</v>
      </c>
      <c r="I36" s="43"/>
      <c r="J36" s="44"/>
    </row>
    <row r="37" spans="1:10" ht="16" x14ac:dyDescent="0.2">
      <c r="C37" s="14">
        <f t="shared" si="0"/>
        <v>29</v>
      </c>
      <c r="D37" s="15">
        <v>7</v>
      </c>
      <c r="E37" s="15">
        <v>7</v>
      </c>
      <c r="F37" s="15" t="s">
        <v>15</v>
      </c>
      <c r="G37" s="19">
        <v>0.64583333333333304</v>
      </c>
      <c r="H37" s="16" t="str">
        <f>IF(ISNUMBER(E37),   VLOOKUP(E37,refs!$F$8:$H$15,3,0),   "")</f>
        <v>M. Aurélio / Neura</v>
      </c>
      <c r="I37" s="17"/>
      <c r="J37" s="18"/>
    </row>
    <row r="38" spans="1:10" ht="16" x14ac:dyDescent="0.2">
      <c r="C38" s="14">
        <f t="shared" si="0"/>
        <v>30</v>
      </c>
      <c r="D38" s="15">
        <v>1</v>
      </c>
      <c r="E38" s="15">
        <v>1</v>
      </c>
      <c r="F38" s="15" t="s">
        <v>18</v>
      </c>
      <c r="G38" s="14"/>
      <c r="H38" s="16" t="str">
        <f>IF(ISNUMBER(E38),   VLOOKUP(E38,refs!$F$8:$H$15,3,0),   "")</f>
        <v xml:space="preserve">   </v>
      </c>
      <c r="I38" s="17"/>
      <c r="J38" s="18"/>
    </row>
  </sheetData>
  <mergeCells count="3">
    <mergeCell ref="C2:J2"/>
    <mergeCell ref="C3:J3"/>
    <mergeCell ref="C4:D4"/>
  </mergeCells>
  <conditionalFormatting sqref="D29:E29 G29 D23:G28 C23:C30 C5:G22 H5:J30">
    <cfRule type="expression" dxfId="237" priority="2">
      <formula>$F5="sáb"</formula>
    </cfRule>
    <cfRule type="expression" dxfId="236" priority="3">
      <formula>$F5="dom"</formula>
    </cfRule>
  </conditionalFormatting>
  <conditionalFormatting sqref="D30:E30 G30">
    <cfRule type="expression" dxfId="235" priority="4">
      <formula>$F30="sáb"</formula>
    </cfRule>
    <cfRule type="expression" dxfId="234" priority="5">
      <formula>$F30="dom"</formula>
    </cfRule>
  </conditionalFormatting>
  <conditionalFormatting sqref="F29:F30">
    <cfRule type="expression" dxfId="233" priority="6">
      <formula>$F29="sáb"</formula>
    </cfRule>
    <cfRule type="expression" dxfId="232" priority="7">
      <formula>$F29="dom"</formula>
    </cfRule>
  </conditionalFormatting>
  <conditionalFormatting sqref="C23:C30">
    <cfRule type="expression" dxfId="231" priority="8">
      <formula>$F23="sáb"</formula>
    </cfRule>
    <cfRule type="expression" dxfId="230" priority="9">
      <formula>$F23="dom"</formula>
    </cfRule>
  </conditionalFormatting>
  <conditionalFormatting sqref="D37:E37 G37 D31:G36 C31:C38 H31:J38">
    <cfRule type="expression" dxfId="229" priority="10">
      <formula>$F31="sáb"</formula>
    </cfRule>
    <cfRule type="expression" dxfId="228" priority="11">
      <formula>$F31="dom"</formula>
    </cfRule>
  </conditionalFormatting>
  <conditionalFormatting sqref="D38:E38 G38">
    <cfRule type="expression" dxfId="227" priority="12">
      <formula>$F38="sáb"</formula>
    </cfRule>
    <cfRule type="expression" dxfId="226" priority="13">
      <formula>$F38="dom"</formula>
    </cfRule>
  </conditionalFormatting>
  <conditionalFormatting sqref="F37:F38">
    <cfRule type="expression" dxfId="225" priority="14">
      <formula>$F37="sáb"</formula>
    </cfRule>
    <cfRule type="expression" dxfId="224" priority="15">
      <formula>$F37="dom"</formula>
    </cfRule>
  </conditionalFormatting>
  <conditionalFormatting sqref="C31:C38">
    <cfRule type="expression" dxfId="223" priority="16">
      <formula>$F31="sáb"</formula>
    </cfRule>
    <cfRule type="expression" dxfId="222" priority="17">
      <formula>$F31="dom"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workbookViewId="0">
      <selection activeCell="I5" sqref="I5:J39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30" customHeight="1" x14ac:dyDescent="0.2">
      <c r="A2" s="8">
        <v>7</v>
      </c>
      <c r="C2" s="193" t="str">
        <f>VLOOKUP(A2,refs!B4:D15,2,0)</f>
        <v>JULHO</v>
      </c>
      <c r="D2" s="193"/>
      <c r="E2" s="193"/>
      <c r="F2" s="193"/>
      <c r="G2" s="193"/>
      <c r="H2" s="193"/>
      <c r="I2" s="193"/>
      <c r="J2" s="193"/>
    </row>
    <row r="3" spans="1:10" ht="30" customHeight="1" x14ac:dyDescent="0.2">
      <c r="C3" s="194" t="s">
        <v>1</v>
      </c>
      <c r="D3" s="194"/>
      <c r="E3" s="194"/>
      <c r="F3" s="194"/>
      <c r="G3" s="194"/>
      <c r="H3" s="194"/>
      <c r="I3" s="194"/>
      <c r="J3" s="194"/>
    </row>
    <row r="4" spans="1:10" s="9" customFormat="1" ht="15.75" customHeight="1" x14ac:dyDescent="0.2">
      <c r="C4" s="195" t="s">
        <v>2</v>
      </c>
      <c r="D4" s="195"/>
      <c r="E4" s="46"/>
      <c r="F4" s="46"/>
      <c r="G4" s="47" t="s">
        <v>3</v>
      </c>
      <c r="H4" s="46" t="s">
        <v>4</v>
      </c>
      <c r="I4" s="48" t="s">
        <v>5</v>
      </c>
      <c r="J4" s="46" t="s">
        <v>6</v>
      </c>
    </row>
    <row r="5" spans="1:10" s="9" customFormat="1" ht="15.75" customHeight="1" x14ac:dyDescent="0.2">
      <c r="A5" s="13"/>
      <c r="C5" s="21">
        <v>1</v>
      </c>
      <c r="D5" s="22">
        <v>2</v>
      </c>
      <c r="E5" s="22">
        <v>2</v>
      </c>
      <c r="F5" s="22" t="s">
        <v>20</v>
      </c>
      <c r="G5" s="21" t="s">
        <v>8</v>
      </c>
      <c r="H5" s="23" t="str">
        <f>IF(ISNUMBER(E5),   VLOOKUP(E5,refs!$F$8:$H$15,3,0),   "")</f>
        <v>Cynthia / Élcio</v>
      </c>
      <c r="I5" s="26"/>
      <c r="J5" s="25"/>
    </row>
    <row r="6" spans="1:10" s="9" customFormat="1" ht="15.75" customHeight="1" x14ac:dyDescent="0.2">
      <c r="A6" s="13"/>
      <c r="C6" s="21">
        <f t="shared" ref="C6:C39" si="0">IF(D6=D5, C5, C5+1)</f>
        <v>2</v>
      </c>
      <c r="D6" s="22">
        <v>3</v>
      </c>
      <c r="E6" s="22">
        <v>3</v>
      </c>
      <c r="F6" s="22" t="s">
        <v>7</v>
      </c>
      <c r="G6" s="21" t="s">
        <v>8</v>
      </c>
      <c r="H6" s="23" t="str">
        <f>IF(ISNUMBER(E6),   VLOOKUP(E6,refs!$F$8:$H$15,3,0),   "")</f>
        <v>Maurilo / Bráulio</v>
      </c>
      <c r="I6" s="26"/>
      <c r="J6" s="25"/>
    </row>
    <row r="7" spans="1:10" s="9" customFormat="1" ht="15.75" customHeight="1" x14ac:dyDescent="0.2">
      <c r="A7" s="13"/>
      <c r="C7" s="21">
        <f t="shared" si="0"/>
        <v>3</v>
      </c>
      <c r="D7" s="22">
        <v>4</v>
      </c>
      <c r="E7" s="22">
        <v>4</v>
      </c>
      <c r="F7" s="22" t="s">
        <v>9</v>
      </c>
      <c r="G7" s="21" t="s">
        <v>8</v>
      </c>
      <c r="H7" s="23" t="str">
        <f>IF(ISNUMBER(E7),   VLOOKUP(E7,refs!$F$8:$H$15,3,0),   "")</f>
        <v>Aguinaldo / Dalva</v>
      </c>
      <c r="I7" s="26"/>
      <c r="J7" s="25"/>
    </row>
    <row r="8" spans="1:10" s="9" customFormat="1" ht="15.75" customHeight="1" x14ac:dyDescent="0.2">
      <c r="A8" s="13"/>
      <c r="C8" s="21">
        <f t="shared" si="0"/>
        <v>4</v>
      </c>
      <c r="D8" s="22">
        <v>5</v>
      </c>
      <c r="E8" s="22">
        <v>51</v>
      </c>
      <c r="F8" s="22" t="s">
        <v>11</v>
      </c>
      <c r="G8" s="21" t="s">
        <v>12</v>
      </c>
      <c r="H8" s="23" t="str">
        <f>IF(ISNUMBER(E8),   VLOOKUP(E8,refs!$F$8:$H$15,3,0),   "")</f>
        <v>Geralda / Pedro</v>
      </c>
      <c r="I8" s="24"/>
      <c r="J8" s="25"/>
    </row>
    <row r="9" spans="1:10" s="9" customFormat="1" ht="15.75" customHeight="1" x14ac:dyDescent="0.2">
      <c r="A9" s="13"/>
      <c r="C9" s="21">
        <f t="shared" si="0"/>
        <v>4</v>
      </c>
      <c r="D9" s="22">
        <v>5</v>
      </c>
      <c r="E9" s="22">
        <v>52</v>
      </c>
      <c r="F9" s="22" t="s">
        <v>11</v>
      </c>
      <c r="G9" s="21" t="s">
        <v>8</v>
      </c>
      <c r="H9" s="23" t="str">
        <f>IF(ISNUMBER(E9),   VLOOKUP(E9,refs!$F$8:$H$15,3,0),   "")</f>
        <v>Edércia / Sérgio</v>
      </c>
      <c r="I9" s="26"/>
      <c r="J9" s="25"/>
    </row>
    <row r="10" spans="1:10" s="9" customFormat="1" ht="15.75" customHeight="1" x14ac:dyDescent="0.2">
      <c r="A10" s="13"/>
      <c r="C10" s="21">
        <f t="shared" si="0"/>
        <v>5</v>
      </c>
      <c r="D10" s="22">
        <v>6</v>
      </c>
      <c r="E10" s="22">
        <v>6</v>
      </c>
      <c r="F10" s="22" t="s">
        <v>13</v>
      </c>
      <c r="G10" s="21" t="s">
        <v>8</v>
      </c>
      <c r="H10" s="23" t="str">
        <f>IF(ISNUMBER(E10),   VLOOKUP(E10,refs!$F$8:$H$15,3,0),   "")</f>
        <v>Jô / Wanderley</v>
      </c>
      <c r="I10" s="24"/>
      <c r="J10" s="25"/>
    </row>
    <row r="11" spans="1:10" s="9" customFormat="1" ht="15.75" customHeight="1" x14ac:dyDescent="0.2">
      <c r="A11" s="13"/>
      <c r="C11" s="14">
        <f t="shared" si="0"/>
        <v>6</v>
      </c>
      <c r="D11" s="15">
        <v>7</v>
      </c>
      <c r="E11" s="15">
        <v>7</v>
      </c>
      <c r="F11" s="15" t="s">
        <v>15</v>
      </c>
      <c r="G11" s="14" t="s">
        <v>16</v>
      </c>
      <c r="H11" s="16" t="str">
        <f>IF(ISNUMBER(E11),   VLOOKUP(E11,refs!$F$8:$H$15,3,0),   "")</f>
        <v>M. Aurélio / Neura</v>
      </c>
      <c r="I11" s="17"/>
      <c r="J11" s="18"/>
    </row>
    <row r="12" spans="1:10" s="9" customFormat="1" ht="15.75" customHeight="1" x14ac:dyDescent="0.2">
      <c r="A12" s="13"/>
      <c r="C12" s="14">
        <f t="shared" si="0"/>
        <v>7</v>
      </c>
      <c r="D12" s="15">
        <v>1</v>
      </c>
      <c r="E12" s="15">
        <v>1</v>
      </c>
      <c r="F12" s="15" t="s">
        <v>18</v>
      </c>
      <c r="G12" s="14" t="s">
        <v>19</v>
      </c>
      <c r="H12" s="16" t="str">
        <f>IF(ISNUMBER(E12),   VLOOKUP(E12,refs!$F$8:$H$15,3,0),   "")</f>
        <v xml:space="preserve">   </v>
      </c>
      <c r="I12" s="17"/>
      <c r="J12" s="18"/>
    </row>
    <row r="13" spans="1:10" s="9" customFormat="1" ht="15.75" customHeight="1" x14ac:dyDescent="0.2">
      <c r="A13" s="13"/>
      <c r="C13" s="21">
        <f t="shared" si="0"/>
        <v>8</v>
      </c>
      <c r="D13" s="22">
        <v>2</v>
      </c>
      <c r="E13" s="22">
        <v>2</v>
      </c>
      <c r="F13" s="22" t="s">
        <v>20</v>
      </c>
      <c r="G13" s="21" t="s">
        <v>8</v>
      </c>
      <c r="H13" s="23" t="str">
        <f>IF(ISNUMBER(E13),   VLOOKUP(E13,refs!$F$8:$H$15,3,0),   "")</f>
        <v>Cynthia / Élcio</v>
      </c>
      <c r="I13" s="26"/>
      <c r="J13" s="25"/>
    </row>
    <row r="14" spans="1:10" s="9" customFormat="1" ht="15.75" customHeight="1" x14ac:dyDescent="0.2">
      <c r="A14" s="13"/>
      <c r="C14" s="21">
        <f t="shared" si="0"/>
        <v>9</v>
      </c>
      <c r="D14" s="22">
        <v>3</v>
      </c>
      <c r="E14" s="22">
        <v>3</v>
      </c>
      <c r="F14" s="22" t="s">
        <v>7</v>
      </c>
      <c r="G14" s="21" t="s">
        <v>8</v>
      </c>
      <c r="H14" s="23" t="str">
        <f>IF(ISNUMBER(E14),   VLOOKUP(E14,refs!$F$8:$H$15,3,0),   "")</f>
        <v>Maurilo / Bráulio</v>
      </c>
      <c r="I14" s="26"/>
      <c r="J14" s="25"/>
    </row>
    <row r="15" spans="1:10" s="9" customFormat="1" ht="15.75" customHeight="1" x14ac:dyDescent="0.2">
      <c r="A15" s="13"/>
      <c r="C15" s="21">
        <f t="shared" si="0"/>
        <v>10</v>
      </c>
      <c r="D15" s="22">
        <v>4</v>
      </c>
      <c r="E15" s="22">
        <v>4</v>
      </c>
      <c r="F15" s="22" t="s">
        <v>9</v>
      </c>
      <c r="G15" s="21" t="s">
        <v>8</v>
      </c>
      <c r="H15" s="23" t="str">
        <f>IF(ISNUMBER(E15),   VLOOKUP(E15,refs!$F$8:$H$15,3,0),   "")</f>
        <v>Aguinaldo / Dalva</v>
      </c>
      <c r="I15" s="26"/>
      <c r="J15" s="25"/>
    </row>
    <row r="16" spans="1:10" s="9" customFormat="1" ht="15.75" customHeight="1" x14ac:dyDescent="0.2">
      <c r="A16" s="13"/>
      <c r="C16" s="21">
        <f t="shared" si="0"/>
        <v>11</v>
      </c>
      <c r="D16" s="22">
        <v>5</v>
      </c>
      <c r="E16" s="22">
        <v>51</v>
      </c>
      <c r="F16" s="22" t="s">
        <v>11</v>
      </c>
      <c r="G16" s="21" t="s">
        <v>12</v>
      </c>
      <c r="H16" s="23" t="str">
        <f>IF(ISNUMBER(E16),   VLOOKUP(E16,refs!$F$8:$H$15,3,0),   "")</f>
        <v>Geralda / Pedro</v>
      </c>
      <c r="I16" s="26"/>
      <c r="J16" s="25"/>
    </row>
    <row r="17" spans="1:10" s="9" customFormat="1" ht="15.75" customHeight="1" x14ac:dyDescent="0.2">
      <c r="A17" s="13"/>
      <c r="C17" s="21">
        <f t="shared" si="0"/>
        <v>11</v>
      </c>
      <c r="D17" s="22">
        <v>5</v>
      </c>
      <c r="E17" s="22">
        <v>52</v>
      </c>
      <c r="F17" s="22" t="s">
        <v>11</v>
      </c>
      <c r="G17" s="21" t="s">
        <v>8</v>
      </c>
      <c r="H17" s="23" t="str">
        <f>IF(ISNUMBER(E17),   VLOOKUP(E17,refs!$F$8:$H$15,3,0),   "")</f>
        <v>Edércia / Sérgio</v>
      </c>
      <c r="I17" s="26"/>
      <c r="J17" s="25"/>
    </row>
    <row r="18" spans="1:10" s="9" customFormat="1" ht="15.75" customHeight="1" x14ac:dyDescent="0.2">
      <c r="A18" s="13"/>
      <c r="C18" s="21">
        <f t="shared" si="0"/>
        <v>12</v>
      </c>
      <c r="D18" s="22">
        <v>6</v>
      </c>
      <c r="E18" s="22">
        <v>6</v>
      </c>
      <c r="F18" s="22" t="s">
        <v>13</v>
      </c>
      <c r="G18" s="21" t="s">
        <v>8</v>
      </c>
      <c r="H18" s="23" t="str">
        <f>IF(ISNUMBER(E18),   VLOOKUP(E18,refs!$F$8:$H$15,3,0),   "")</f>
        <v>Jô / Wanderley</v>
      </c>
      <c r="I18" s="26"/>
      <c r="J18" s="25"/>
    </row>
    <row r="19" spans="1:10" s="9" customFormat="1" ht="15.75" customHeight="1" x14ac:dyDescent="0.2">
      <c r="A19" s="13"/>
      <c r="C19" s="14">
        <f t="shared" si="0"/>
        <v>13</v>
      </c>
      <c r="D19" s="15">
        <v>7</v>
      </c>
      <c r="E19" s="15">
        <v>7</v>
      </c>
      <c r="F19" s="15" t="s">
        <v>15</v>
      </c>
      <c r="G19" s="14" t="s">
        <v>16</v>
      </c>
      <c r="H19" s="16" t="str">
        <f>IF(ISNUMBER(E19),   VLOOKUP(E19,refs!$F$8:$H$15,3,0),   "")</f>
        <v>M. Aurélio / Neura</v>
      </c>
      <c r="I19" s="17"/>
      <c r="J19" s="18"/>
    </row>
    <row r="20" spans="1:10" s="9" customFormat="1" ht="15.75" customHeight="1" x14ac:dyDescent="0.2">
      <c r="A20" s="13"/>
      <c r="C20" s="14">
        <f t="shared" si="0"/>
        <v>14</v>
      </c>
      <c r="D20" s="15">
        <v>1</v>
      </c>
      <c r="E20" s="15">
        <v>1</v>
      </c>
      <c r="F20" s="15" t="s">
        <v>18</v>
      </c>
      <c r="G20" s="14" t="s">
        <v>19</v>
      </c>
      <c r="H20" s="16" t="str">
        <f>IF(ISNUMBER(E20),   VLOOKUP(E20,refs!$F$8:$H$15,3,0),   "")</f>
        <v xml:space="preserve">   </v>
      </c>
      <c r="I20" s="17"/>
      <c r="J20" s="18"/>
    </row>
    <row r="21" spans="1:10" s="9" customFormat="1" ht="15.75" customHeight="1" x14ac:dyDescent="0.2">
      <c r="A21" s="13"/>
      <c r="C21" s="21">
        <f t="shared" si="0"/>
        <v>15</v>
      </c>
      <c r="D21" s="22">
        <v>2</v>
      </c>
      <c r="E21" s="22">
        <v>2</v>
      </c>
      <c r="F21" s="22" t="s">
        <v>20</v>
      </c>
      <c r="G21" s="21" t="s">
        <v>8</v>
      </c>
      <c r="H21" s="23" t="str">
        <f>IF(ISNUMBER(E21),   VLOOKUP(E21,refs!$F$8:$H$15,3,0),   "")</f>
        <v>Cynthia / Élcio</v>
      </c>
      <c r="I21" s="26"/>
      <c r="J21" s="25"/>
    </row>
    <row r="22" spans="1:10" s="9" customFormat="1" ht="15.75" customHeight="1" x14ac:dyDescent="0.2">
      <c r="A22" s="13"/>
      <c r="C22" s="21">
        <f t="shared" si="0"/>
        <v>16</v>
      </c>
      <c r="D22" s="22">
        <v>3</v>
      </c>
      <c r="E22" s="22">
        <v>3</v>
      </c>
      <c r="F22" s="22" t="s">
        <v>7</v>
      </c>
      <c r="G22" s="21" t="s">
        <v>8</v>
      </c>
      <c r="H22" s="23" t="str">
        <f>IF(ISNUMBER(E22),   VLOOKUP(E22,refs!$F$8:$H$15,3,0),   "")</f>
        <v>Maurilo / Bráulio</v>
      </c>
      <c r="I22" s="26"/>
      <c r="J22" s="25"/>
    </row>
    <row r="23" spans="1:10" s="9" customFormat="1" ht="15.75" customHeight="1" x14ac:dyDescent="0.2">
      <c r="A23" s="13"/>
      <c r="C23" s="21">
        <f t="shared" si="0"/>
        <v>17</v>
      </c>
      <c r="D23" s="22">
        <v>4</v>
      </c>
      <c r="E23" s="22">
        <v>4</v>
      </c>
      <c r="F23" s="22" t="s">
        <v>9</v>
      </c>
      <c r="G23" s="21" t="s">
        <v>8</v>
      </c>
      <c r="H23" s="23" t="str">
        <f>IF(ISNUMBER(E23),   VLOOKUP(E23,refs!$F$8:$H$15,3,0),   "")</f>
        <v>Aguinaldo / Dalva</v>
      </c>
      <c r="I23" s="26"/>
      <c r="J23" s="25"/>
    </row>
    <row r="24" spans="1:10" s="9" customFormat="1" ht="15.75" customHeight="1" x14ac:dyDescent="0.2">
      <c r="A24" s="13"/>
      <c r="C24" s="21">
        <f t="shared" si="0"/>
        <v>18</v>
      </c>
      <c r="D24" s="22">
        <v>5</v>
      </c>
      <c r="E24" s="22">
        <v>51</v>
      </c>
      <c r="F24" s="22" t="s">
        <v>11</v>
      </c>
      <c r="G24" s="21" t="s">
        <v>12</v>
      </c>
      <c r="H24" s="23" t="str">
        <f>IF(ISNUMBER(E24),   VLOOKUP(E24,refs!$F$8:$H$15,3,0),   "")</f>
        <v>Geralda / Pedro</v>
      </c>
      <c r="I24" s="26"/>
      <c r="J24" s="25"/>
    </row>
    <row r="25" spans="1:10" s="9" customFormat="1" ht="15.75" customHeight="1" x14ac:dyDescent="0.2">
      <c r="A25" s="13"/>
      <c r="C25" s="21">
        <f t="shared" si="0"/>
        <v>18</v>
      </c>
      <c r="D25" s="22">
        <v>5</v>
      </c>
      <c r="E25" s="22">
        <v>52</v>
      </c>
      <c r="F25" s="22" t="s">
        <v>11</v>
      </c>
      <c r="G25" s="21" t="s">
        <v>8</v>
      </c>
      <c r="H25" s="23" t="str">
        <f>IF(ISNUMBER(E25),   VLOOKUP(E25,refs!$F$8:$H$15,3,0),   "")</f>
        <v>Edércia / Sérgio</v>
      </c>
      <c r="I25" s="26"/>
      <c r="J25" s="25"/>
    </row>
    <row r="26" spans="1:10" s="9" customFormat="1" ht="15.75" customHeight="1" x14ac:dyDescent="0.2">
      <c r="A26" s="13"/>
      <c r="C26" s="21">
        <f t="shared" si="0"/>
        <v>19</v>
      </c>
      <c r="D26" s="22">
        <v>6</v>
      </c>
      <c r="E26" s="22">
        <v>6</v>
      </c>
      <c r="F26" s="22" t="s">
        <v>13</v>
      </c>
      <c r="G26" s="21" t="s">
        <v>8</v>
      </c>
      <c r="H26" s="23" t="str">
        <f>IF(ISNUMBER(E26),   VLOOKUP(E26,refs!$F$8:$H$15,3,0),   "")</f>
        <v>Jô / Wanderley</v>
      </c>
      <c r="I26" s="26"/>
      <c r="J26" s="25"/>
    </row>
    <row r="27" spans="1:10" s="9" customFormat="1" ht="15.75" customHeight="1" x14ac:dyDescent="0.2">
      <c r="A27" s="13"/>
      <c r="C27" s="14">
        <f t="shared" si="0"/>
        <v>20</v>
      </c>
      <c r="D27" s="15">
        <v>7</v>
      </c>
      <c r="E27" s="15">
        <v>7</v>
      </c>
      <c r="F27" s="15" t="s">
        <v>15</v>
      </c>
      <c r="G27" s="14" t="s">
        <v>16</v>
      </c>
      <c r="H27" s="16" t="str">
        <f>IF(ISNUMBER(E27),   VLOOKUP(E27,refs!$F$8:$H$15,3,0),   "")</f>
        <v>M. Aurélio / Neura</v>
      </c>
      <c r="I27" s="17"/>
      <c r="J27" s="18"/>
    </row>
    <row r="28" spans="1:10" s="9" customFormat="1" ht="15.75" customHeight="1" x14ac:dyDescent="0.2">
      <c r="A28" s="13"/>
      <c r="C28" s="14">
        <f t="shared" si="0"/>
        <v>21</v>
      </c>
      <c r="D28" s="15">
        <v>1</v>
      </c>
      <c r="E28" s="15">
        <v>1</v>
      </c>
      <c r="F28" s="15" t="s">
        <v>18</v>
      </c>
      <c r="G28" s="14" t="s">
        <v>19</v>
      </c>
      <c r="H28" s="16" t="str">
        <f>IF(ISNUMBER(E28),   VLOOKUP(E28,refs!$F$8:$H$15,3,0),   "")</f>
        <v xml:space="preserve">   </v>
      </c>
      <c r="I28" s="17"/>
      <c r="J28" s="18"/>
    </row>
    <row r="29" spans="1:10" s="9" customFormat="1" ht="15.75" customHeight="1" x14ac:dyDescent="0.2">
      <c r="A29" s="13"/>
      <c r="C29" s="21">
        <f t="shared" si="0"/>
        <v>22</v>
      </c>
      <c r="D29" s="22">
        <v>2</v>
      </c>
      <c r="E29" s="22">
        <v>2</v>
      </c>
      <c r="F29" s="22" t="s">
        <v>20</v>
      </c>
      <c r="G29" s="21" t="s">
        <v>8</v>
      </c>
      <c r="H29" s="23" t="str">
        <f>IF(ISNUMBER(E29),   VLOOKUP(E29,refs!$F$8:$H$15,3,0),   "")</f>
        <v>Cynthia / Élcio</v>
      </c>
      <c r="I29" s="26"/>
      <c r="J29" s="25"/>
    </row>
    <row r="30" spans="1:10" s="9" customFormat="1" ht="15.75" customHeight="1" x14ac:dyDescent="0.2">
      <c r="A30" s="13"/>
      <c r="C30" s="21">
        <f t="shared" si="0"/>
        <v>23</v>
      </c>
      <c r="D30" s="22">
        <v>3</v>
      </c>
      <c r="E30" s="22">
        <v>3</v>
      </c>
      <c r="F30" s="22" t="s">
        <v>7</v>
      </c>
      <c r="G30" s="21" t="s">
        <v>8</v>
      </c>
      <c r="H30" s="23" t="str">
        <f>IF(ISNUMBER(E30),   VLOOKUP(E30,refs!$F$8:$H$15,3,0),   "")</f>
        <v>Maurilo / Bráulio</v>
      </c>
      <c r="I30" s="26"/>
      <c r="J30" s="25"/>
    </row>
    <row r="31" spans="1:10" s="9" customFormat="1" ht="15.75" customHeight="1" x14ac:dyDescent="0.2">
      <c r="A31" s="13"/>
      <c r="C31" s="21">
        <f t="shared" si="0"/>
        <v>24</v>
      </c>
      <c r="D31" s="22">
        <v>4</v>
      </c>
      <c r="E31" s="22">
        <v>4</v>
      </c>
      <c r="F31" s="22" t="s">
        <v>9</v>
      </c>
      <c r="G31" s="21" t="s">
        <v>8</v>
      </c>
      <c r="H31" s="23" t="str">
        <f>IF(ISNUMBER(E31),   VLOOKUP(E31,refs!$F$8:$H$15,3,0),   "")</f>
        <v>Aguinaldo / Dalva</v>
      </c>
      <c r="I31" s="26"/>
      <c r="J31" s="25"/>
    </row>
    <row r="32" spans="1:10" s="9" customFormat="1" ht="15.75" customHeight="1" x14ac:dyDescent="0.2">
      <c r="A32" s="13"/>
      <c r="C32" s="21">
        <f t="shared" si="0"/>
        <v>25</v>
      </c>
      <c r="D32" s="22">
        <v>5</v>
      </c>
      <c r="E32" s="22">
        <v>51</v>
      </c>
      <c r="F32" s="22" t="s">
        <v>11</v>
      </c>
      <c r="G32" s="21" t="s">
        <v>12</v>
      </c>
      <c r="H32" s="23" t="str">
        <f>IF(ISNUMBER(E32),   VLOOKUP(E32,refs!$F$8:$H$15,3,0),   "")</f>
        <v>Geralda / Pedro</v>
      </c>
      <c r="I32" s="26"/>
      <c r="J32" s="25"/>
    </row>
    <row r="33" spans="1:10" s="9" customFormat="1" ht="15.75" customHeight="1" x14ac:dyDescent="0.2">
      <c r="A33" s="13"/>
      <c r="C33" s="21">
        <f t="shared" si="0"/>
        <v>25</v>
      </c>
      <c r="D33" s="22">
        <v>5</v>
      </c>
      <c r="E33" s="22">
        <v>52</v>
      </c>
      <c r="F33" s="22" t="s">
        <v>11</v>
      </c>
      <c r="G33" s="21" t="s">
        <v>8</v>
      </c>
      <c r="H33" s="23" t="str">
        <f>IF(ISNUMBER(E33),   VLOOKUP(E33,refs!$F$8:$H$15,3,0),   "")</f>
        <v>Edércia / Sérgio</v>
      </c>
      <c r="I33" s="26"/>
      <c r="J33" s="25"/>
    </row>
    <row r="34" spans="1:10" s="9" customFormat="1" ht="15.75" customHeight="1" x14ac:dyDescent="0.2">
      <c r="A34" s="13"/>
      <c r="C34" s="21">
        <f t="shared" si="0"/>
        <v>26</v>
      </c>
      <c r="D34" s="22">
        <v>6</v>
      </c>
      <c r="E34" s="22">
        <v>6</v>
      </c>
      <c r="F34" s="22" t="s">
        <v>25</v>
      </c>
      <c r="G34" s="27">
        <v>0.83333333333333304</v>
      </c>
      <c r="H34" s="23" t="str">
        <f>IF(ISNUMBER(E34),   VLOOKUP(E34,refs!$F$8:$H$15,3,0),   "")</f>
        <v>Jô / Wanderley</v>
      </c>
      <c r="I34" s="26"/>
      <c r="J34" s="25"/>
    </row>
    <row r="35" spans="1:10" s="9" customFormat="1" ht="15.75" customHeight="1" x14ac:dyDescent="0.2">
      <c r="A35" s="13"/>
      <c r="C35" s="14">
        <f t="shared" si="0"/>
        <v>27</v>
      </c>
      <c r="D35" s="15">
        <v>7</v>
      </c>
      <c r="E35" s="15">
        <v>7</v>
      </c>
      <c r="F35" s="15" t="s">
        <v>15</v>
      </c>
      <c r="G35" s="19">
        <v>0.64583333333333304</v>
      </c>
      <c r="H35" s="16" t="str">
        <f>IF(ISNUMBER(E35),   VLOOKUP(E35,refs!$F$8:$H$15,3,0),   "")</f>
        <v>M. Aurélio / Neura</v>
      </c>
      <c r="I35" s="17"/>
      <c r="J35" s="18"/>
    </row>
    <row r="36" spans="1:10" s="9" customFormat="1" ht="15.75" customHeight="1" x14ac:dyDescent="0.2">
      <c r="A36" s="13"/>
      <c r="C36" s="14">
        <f t="shared" si="0"/>
        <v>28</v>
      </c>
      <c r="D36" s="15">
        <v>1</v>
      </c>
      <c r="E36" s="15">
        <v>1</v>
      </c>
      <c r="F36" s="15" t="s">
        <v>18</v>
      </c>
      <c r="G36" s="14"/>
      <c r="H36" s="16" t="str">
        <f>IF(ISNUMBER(E36),   VLOOKUP(E36,refs!$F$8:$H$15,3,0),   "")</f>
        <v xml:space="preserve">   </v>
      </c>
      <c r="I36" s="17"/>
      <c r="J36" s="18"/>
    </row>
    <row r="37" spans="1:10" s="9" customFormat="1" ht="15.75" customHeight="1" x14ac:dyDescent="0.2">
      <c r="A37" s="13"/>
      <c r="C37" s="21">
        <f t="shared" si="0"/>
        <v>29</v>
      </c>
      <c r="D37" s="22">
        <v>2</v>
      </c>
      <c r="E37" s="22">
        <v>2</v>
      </c>
      <c r="F37" s="22" t="s">
        <v>20</v>
      </c>
      <c r="G37" s="21" t="s">
        <v>8</v>
      </c>
      <c r="H37" s="23" t="str">
        <f>IF(ISNUMBER(E37),   VLOOKUP(E37,refs!$F$8:$H$15,3,0),   "")</f>
        <v>Cynthia / Élcio</v>
      </c>
      <c r="I37" s="26"/>
      <c r="J37" s="25"/>
    </row>
    <row r="38" spans="1:10" s="9" customFormat="1" ht="15.75" customHeight="1" x14ac:dyDescent="0.2">
      <c r="A38" s="13"/>
      <c r="C38" s="21">
        <f t="shared" si="0"/>
        <v>30</v>
      </c>
      <c r="D38" s="22">
        <v>3</v>
      </c>
      <c r="E38" s="22">
        <v>3</v>
      </c>
      <c r="F38" s="22" t="s">
        <v>7</v>
      </c>
      <c r="G38" s="21" t="s">
        <v>8</v>
      </c>
      <c r="H38" s="23" t="str">
        <f>IF(ISNUMBER(E38),   VLOOKUP(E38,refs!$F$8:$H$15,3,0),   "")</f>
        <v>Maurilo / Bráulio</v>
      </c>
      <c r="I38" s="26"/>
      <c r="J38" s="25"/>
    </row>
    <row r="39" spans="1:10" s="9" customFormat="1" ht="15.75" customHeight="1" x14ac:dyDescent="0.2">
      <c r="A39" s="13"/>
      <c r="C39" s="21">
        <f t="shared" si="0"/>
        <v>31</v>
      </c>
      <c r="D39" s="22">
        <v>4</v>
      </c>
      <c r="E39" s="22">
        <v>4</v>
      </c>
      <c r="F39" s="22" t="s">
        <v>9</v>
      </c>
      <c r="G39" s="21" t="s">
        <v>8</v>
      </c>
      <c r="H39" s="23" t="str">
        <f>IF(ISNUMBER(E39),   VLOOKUP(E39,refs!$F$8:$H$15,3,0),   "")</f>
        <v>Aguinaldo / Dalva</v>
      </c>
      <c r="I39" s="26"/>
      <c r="J39" s="25"/>
    </row>
    <row r="40" spans="1:10" x14ac:dyDescent="0.2">
      <c r="C40" s="49"/>
      <c r="D40" s="50"/>
      <c r="E40" s="50"/>
      <c r="F40" s="50"/>
      <c r="G40" s="49"/>
      <c r="H40" s="51"/>
      <c r="I40" s="52"/>
      <c r="J40" s="23"/>
    </row>
  </sheetData>
  <mergeCells count="3">
    <mergeCell ref="C2:J2"/>
    <mergeCell ref="C3:J3"/>
    <mergeCell ref="C4:D4"/>
  </mergeCells>
  <conditionalFormatting sqref="D35:E35 G35 D29:G34 J10:J35 I5:J7 C5:G28 C29:C39 I36:J39 D37:G39 H5:H39 I11:I35">
    <cfRule type="expression" dxfId="221" priority="2">
      <formula>$F5="sáb"</formula>
    </cfRule>
    <cfRule type="expression" dxfId="220" priority="3">
      <formula>$F5="dom"</formula>
    </cfRule>
  </conditionalFormatting>
  <conditionalFormatting sqref="I9:J9">
    <cfRule type="expression" dxfId="219" priority="4">
      <formula>$F8="sáb"</formula>
    </cfRule>
    <cfRule type="expression" dxfId="218" priority="5">
      <formula>$F8="dom"</formula>
    </cfRule>
  </conditionalFormatting>
  <conditionalFormatting sqref="D36:E36 G36">
    <cfRule type="expression" dxfId="217" priority="6">
      <formula>$F36="sáb"</formula>
    </cfRule>
    <cfRule type="expression" dxfId="216" priority="7">
      <formula>$F36="dom"</formula>
    </cfRule>
  </conditionalFormatting>
  <conditionalFormatting sqref="F35:F36">
    <cfRule type="expression" dxfId="215" priority="8">
      <formula>$F35="sáb"</formula>
    </cfRule>
    <cfRule type="expression" dxfId="214" priority="9">
      <formula>$F35="dom"</formula>
    </cfRule>
  </conditionalFormatting>
  <conditionalFormatting sqref="C29:C36">
    <cfRule type="expression" dxfId="213" priority="10">
      <formula>$F29="sáb"</formula>
    </cfRule>
    <cfRule type="expression" dxfId="212" priority="11">
      <formula>$F29="dom"</formula>
    </cfRule>
  </conditionalFormatting>
  <conditionalFormatting sqref="J8">
    <cfRule type="expression" dxfId="211" priority="12">
      <formula>$F7="sáb"</formula>
    </cfRule>
    <cfRule type="expression" dxfId="210" priority="13">
      <formula>$F7="dom"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>
      <selection activeCell="I5" sqref="I5:J45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  <c r="H1" s="53"/>
      <c r="I1" s="54"/>
    </row>
    <row r="2" spans="1:10" ht="20" customHeight="1" x14ac:dyDescent="0.2">
      <c r="A2" s="8">
        <v>8</v>
      </c>
      <c r="C2" s="196" t="str">
        <f>VLOOKUP(A2,refs!B4:D15,2,0)</f>
        <v>AGOSTO</v>
      </c>
      <c r="D2" s="196"/>
      <c r="E2" s="196"/>
      <c r="F2" s="196"/>
      <c r="G2" s="196"/>
      <c r="H2" s="196"/>
      <c r="I2" s="196"/>
      <c r="J2" s="196"/>
    </row>
    <row r="3" spans="1:10" ht="20" customHeight="1" x14ac:dyDescent="0.2">
      <c r="C3" s="197" t="s">
        <v>1</v>
      </c>
      <c r="D3" s="197"/>
      <c r="E3" s="197"/>
      <c r="F3" s="197"/>
      <c r="G3" s="197"/>
      <c r="H3" s="197"/>
      <c r="I3" s="197"/>
      <c r="J3" s="197"/>
    </row>
    <row r="4" spans="1:10" s="9" customFormat="1" ht="14" customHeight="1" x14ac:dyDescent="0.2">
      <c r="C4" s="195" t="s">
        <v>2</v>
      </c>
      <c r="D4" s="195"/>
      <c r="E4" s="46"/>
      <c r="F4" s="46"/>
      <c r="G4" s="47" t="s">
        <v>3</v>
      </c>
      <c r="H4" s="46" t="s">
        <v>4</v>
      </c>
      <c r="I4" s="48" t="s">
        <v>5</v>
      </c>
      <c r="J4" s="46" t="s">
        <v>6</v>
      </c>
    </row>
    <row r="5" spans="1:10" s="9" customFormat="1" ht="14" customHeight="1" x14ac:dyDescent="0.2">
      <c r="A5" s="13"/>
      <c r="C5" s="40">
        <v>1</v>
      </c>
      <c r="D5" s="41">
        <v>5</v>
      </c>
      <c r="E5" s="41">
        <v>51</v>
      </c>
      <c r="F5" s="41" t="s">
        <v>11</v>
      </c>
      <c r="G5" s="40" t="s">
        <v>12</v>
      </c>
      <c r="H5" s="42" t="str">
        <f>IF(ISNUMBER(E5),   VLOOKUP(E5,refs!$F$8:$H$15,3,0),   "")</f>
        <v>Geralda / Pedro</v>
      </c>
      <c r="I5" s="55"/>
      <c r="J5" s="44"/>
    </row>
    <row r="6" spans="1:10" s="9" customFormat="1" ht="14" customHeight="1" x14ac:dyDescent="0.2">
      <c r="A6" s="13"/>
      <c r="C6" s="40">
        <f>IF(D6=D5, C5, C5+1)</f>
        <v>1</v>
      </c>
      <c r="D6" s="41">
        <v>5</v>
      </c>
      <c r="E6" s="41">
        <v>52</v>
      </c>
      <c r="F6" s="41" t="s">
        <v>11</v>
      </c>
      <c r="G6" s="40" t="s">
        <v>8</v>
      </c>
      <c r="H6" s="42" t="str">
        <f>IF(ISNUMBER(E6),   VLOOKUP(E6,refs!$F$8:$H$15,3,0),   "")</f>
        <v>Edércia / Sérgio</v>
      </c>
      <c r="I6" s="43"/>
      <c r="J6" s="44"/>
    </row>
    <row r="7" spans="1:10" s="9" customFormat="1" ht="15.75" customHeight="1" x14ac:dyDescent="0.2">
      <c r="A7" s="13"/>
      <c r="C7" s="40">
        <f>IF(D7=D6, C6, C6+1)</f>
        <v>2</v>
      </c>
      <c r="D7" s="41">
        <v>6</v>
      </c>
      <c r="E7" s="41">
        <v>6</v>
      </c>
      <c r="F7" s="41" t="s">
        <v>13</v>
      </c>
      <c r="G7" s="40" t="s">
        <v>8</v>
      </c>
      <c r="H7" s="42" t="str">
        <f>IF(ISNUMBER(E7),   VLOOKUP(E7,refs!$F$8:$H$15,3,0),   "")</f>
        <v>Jô / Wanderley</v>
      </c>
      <c r="I7" s="55"/>
      <c r="J7" s="44"/>
    </row>
    <row r="8" spans="1:10" s="9" customFormat="1" ht="15" customHeight="1" x14ac:dyDescent="0.2">
      <c r="A8" s="13"/>
      <c r="C8" s="40">
        <f>IF(D8=D7, C7, C7+1)</f>
        <v>3</v>
      </c>
      <c r="D8" s="41">
        <v>7</v>
      </c>
      <c r="E8" s="41">
        <v>7</v>
      </c>
      <c r="F8" s="41" t="s">
        <v>15</v>
      </c>
      <c r="G8" s="40" t="s">
        <v>16</v>
      </c>
      <c r="H8" s="42" t="str">
        <f>IF(ISNUMBER(E8),   VLOOKUP(E8,refs!$F$8:$H$15,3,0),   "")</f>
        <v>M. Aurélio / Neura</v>
      </c>
      <c r="I8" s="43"/>
      <c r="J8" s="44"/>
    </row>
    <row r="9" spans="1:10" s="9" customFormat="1" ht="14" customHeight="1" x14ac:dyDescent="0.2">
      <c r="A9" s="13"/>
      <c r="C9" s="40">
        <f>IF(D9=D8, C8, C8+1)</f>
        <v>4</v>
      </c>
      <c r="D9" s="41">
        <v>1</v>
      </c>
      <c r="E9" s="41">
        <v>1</v>
      </c>
      <c r="F9" s="41" t="s">
        <v>18</v>
      </c>
      <c r="G9" s="40" t="s">
        <v>19</v>
      </c>
      <c r="H9" s="42" t="str">
        <f>IF(ISNUMBER(E9),   VLOOKUP(E9,refs!$F$8:$H$15,3,0),   "")</f>
        <v xml:space="preserve">   </v>
      </c>
      <c r="I9" s="43"/>
      <c r="J9" s="44"/>
    </row>
    <row r="10" spans="1:10" s="9" customFormat="1" ht="14" customHeight="1" x14ac:dyDescent="0.2">
      <c r="A10" s="13"/>
      <c r="C10" s="40">
        <v>5</v>
      </c>
      <c r="D10" s="41"/>
      <c r="E10" s="41"/>
      <c r="F10" s="41" t="s">
        <v>20</v>
      </c>
      <c r="G10" s="45">
        <v>0.64583333333333304</v>
      </c>
      <c r="H10" s="42" t="s">
        <v>34</v>
      </c>
      <c r="I10" s="43"/>
      <c r="J10" s="44"/>
    </row>
    <row r="11" spans="1:10" s="9" customFormat="1" ht="14" customHeight="1" x14ac:dyDescent="0.2">
      <c r="A11" s="13"/>
      <c r="C11" s="40">
        <f>IF(D11=D9, C9, C9+1)</f>
        <v>5</v>
      </c>
      <c r="D11" s="41">
        <v>2</v>
      </c>
      <c r="E11" s="41">
        <v>2</v>
      </c>
      <c r="F11" s="41" t="s">
        <v>20</v>
      </c>
      <c r="G11" s="40" t="s">
        <v>8</v>
      </c>
      <c r="H11" s="42" t="str">
        <f>IF(ISNUMBER(E11),   VLOOKUP(E11,refs!$F$8:$H$15,3,0),   "")</f>
        <v>Cynthia / Élcio</v>
      </c>
      <c r="I11" s="43"/>
      <c r="J11" s="44"/>
    </row>
    <row r="12" spans="1:10" s="9" customFormat="1" ht="14" customHeight="1" x14ac:dyDescent="0.2">
      <c r="A12" s="13"/>
      <c r="C12" s="40">
        <f t="shared" ref="C12:C18" si="0">IF(D12=D11, C11, C11+1)</f>
        <v>6</v>
      </c>
      <c r="D12" s="41">
        <v>3</v>
      </c>
      <c r="E12" s="41">
        <v>3</v>
      </c>
      <c r="F12" s="41" t="s">
        <v>7</v>
      </c>
      <c r="G12" s="40" t="s">
        <v>8</v>
      </c>
      <c r="H12" s="42" t="str">
        <f>IF(ISNUMBER(E12),   VLOOKUP(E12,refs!$F$8:$H$15,3,0),   "")</f>
        <v>Maurilo / Bráulio</v>
      </c>
      <c r="I12" s="43"/>
      <c r="J12" s="44"/>
    </row>
    <row r="13" spans="1:10" s="9" customFormat="1" ht="14" customHeight="1" x14ac:dyDescent="0.2">
      <c r="A13" s="13"/>
      <c r="C13" s="40">
        <f t="shared" si="0"/>
        <v>7</v>
      </c>
      <c r="D13" s="41">
        <v>4</v>
      </c>
      <c r="E13" s="41">
        <v>4</v>
      </c>
      <c r="F13" s="41" t="s">
        <v>9</v>
      </c>
      <c r="G13" s="40" t="s">
        <v>8</v>
      </c>
      <c r="H13" s="42" t="str">
        <f>IF(ISNUMBER(E13),   VLOOKUP(E13,refs!$F$8:$H$15,3,0),   "")</f>
        <v>Aguinaldo / Dalva</v>
      </c>
      <c r="I13" s="43"/>
      <c r="J13" s="44"/>
    </row>
    <row r="14" spans="1:10" s="9" customFormat="1" ht="14" customHeight="1" x14ac:dyDescent="0.2">
      <c r="A14" s="13"/>
      <c r="C14" s="40">
        <f t="shared" si="0"/>
        <v>8</v>
      </c>
      <c r="D14" s="41">
        <v>5</v>
      </c>
      <c r="E14" s="41">
        <v>51</v>
      </c>
      <c r="F14" s="41" t="s">
        <v>11</v>
      </c>
      <c r="G14" s="40" t="s">
        <v>12</v>
      </c>
      <c r="H14" s="42" t="str">
        <f>IF(ISNUMBER(E14),   VLOOKUP(E14,refs!$F$8:$H$15,3,0),   "")</f>
        <v>Geralda / Pedro</v>
      </c>
      <c r="I14" s="43"/>
      <c r="J14" s="44"/>
    </row>
    <row r="15" spans="1:10" s="9" customFormat="1" ht="14" customHeight="1" x14ac:dyDescent="0.2">
      <c r="A15" s="13"/>
      <c r="C15" s="40">
        <f t="shared" si="0"/>
        <v>8</v>
      </c>
      <c r="D15" s="41">
        <v>5</v>
      </c>
      <c r="E15" s="41">
        <v>52</v>
      </c>
      <c r="F15" s="41" t="s">
        <v>11</v>
      </c>
      <c r="G15" s="40" t="s">
        <v>8</v>
      </c>
      <c r="H15" s="42" t="str">
        <f>IF(ISNUMBER(E15),   VLOOKUP(E15,refs!$F$8:$H$15,3,0),   "")</f>
        <v>Edércia / Sérgio</v>
      </c>
      <c r="I15" s="43"/>
      <c r="J15" s="44"/>
    </row>
    <row r="16" spans="1:10" s="9" customFormat="1" ht="14" customHeight="1" x14ac:dyDescent="0.2">
      <c r="A16" s="13"/>
      <c r="C16" s="40">
        <f t="shared" si="0"/>
        <v>9</v>
      </c>
      <c r="D16" s="41">
        <v>6</v>
      </c>
      <c r="E16" s="41">
        <v>6</v>
      </c>
      <c r="F16" s="41" t="s">
        <v>13</v>
      </c>
      <c r="G16" s="40" t="s">
        <v>8</v>
      </c>
      <c r="H16" s="42" t="str">
        <f>IF(ISNUMBER(E16),   VLOOKUP(E16,refs!$F$8:$H$15,3,0),   "")</f>
        <v>Jô / Wanderley</v>
      </c>
      <c r="I16" s="43"/>
      <c r="J16" s="44"/>
    </row>
    <row r="17" spans="1:10" s="9" customFormat="1" ht="15" customHeight="1" x14ac:dyDescent="0.2">
      <c r="A17" s="13"/>
      <c r="C17" s="40">
        <f t="shared" si="0"/>
        <v>10</v>
      </c>
      <c r="D17" s="41">
        <v>7</v>
      </c>
      <c r="E17" s="41">
        <v>7</v>
      </c>
      <c r="F17" s="41" t="s">
        <v>15</v>
      </c>
      <c r="G17" s="40" t="s">
        <v>16</v>
      </c>
      <c r="H17" s="42" t="str">
        <f>IF(ISNUMBER(E17),   VLOOKUP(E17,refs!$F$8:$H$15,3,0),   "")</f>
        <v>M. Aurélio / Neura</v>
      </c>
      <c r="I17" s="43"/>
      <c r="J17" s="44"/>
    </row>
    <row r="18" spans="1:10" s="9" customFormat="1" ht="14" customHeight="1" x14ac:dyDescent="0.2">
      <c r="A18" s="13"/>
      <c r="C18" s="40">
        <f t="shared" si="0"/>
        <v>11</v>
      </c>
      <c r="D18" s="41">
        <v>1</v>
      </c>
      <c r="E18" s="41">
        <v>1</v>
      </c>
      <c r="F18" s="41" t="s">
        <v>18</v>
      </c>
      <c r="G18" s="40" t="s">
        <v>19</v>
      </c>
      <c r="H18" s="42" t="str">
        <f>IF(ISNUMBER(E18),   VLOOKUP(E18,refs!$F$8:$H$15,3,0),   "")</f>
        <v xml:space="preserve">   </v>
      </c>
      <c r="I18" s="43"/>
      <c r="J18" s="44"/>
    </row>
    <row r="19" spans="1:10" s="9" customFormat="1" ht="14" customHeight="1" x14ac:dyDescent="0.2">
      <c r="A19" s="13"/>
      <c r="C19" s="40">
        <v>12</v>
      </c>
      <c r="D19" s="41"/>
      <c r="E19" s="41"/>
      <c r="F19" s="41" t="s">
        <v>20</v>
      </c>
      <c r="G19" s="45">
        <v>0.64583333333333304</v>
      </c>
      <c r="H19" s="42" t="s">
        <v>34</v>
      </c>
      <c r="I19" s="43"/>
      <c r="J19" s="44"/>
    </row>
    <row r="20" spans="1:10" s="9" customFormat="1" ht="14" customHeight="1" x14ac:dyDescent="0.2">
      <c r="A20" s="13"/>
      <c r="C20" s="40">
        <f>IF(D20=D18, C18, C18+1)</f>
        <v>12</v>
      </c>
      <c r="D20" s="41">
        <v>2</v>
      </c>
      <c r="E20" s="41">
        <v>2</v>
      </c>
      <c r="F20" s="41" t="s">
        <v>20</v>
      </c>
      <c r="G20" s="40" t="s">
        <v>8</v>
      </c>
      <c r="H20" s="42" t="str">
        <f>IF(ISNUMBER(E20),   VLOOKUP(E20,refs!$F$8:$H$15,3,0),   "")</f>
        <v>Cynthia / Élcio</v>
      </c>
      <c r="I20" s="43"/>
      <c r="J20" s="44"/>
    </row>
    <row r="21" spans="1:10" s="9" customFormat="1" ht="14" customHeight="1" x14ac:dyDescent="0.2">
      <c r="A21" s="13"/>
      <c r="C21" s="40">
        <f t="shared" ref="C21:C27" si="1">IF(D21=D20, C20, C20+1)</f>
        <v>13</v>
      </c>
      <c r="D21" s="41">
        <v>3</v>
      </c>
      <c r="E21" s="41">
        <v>3</v>
      </c>
      <c r="F21" s="41" t="s">
        <v>7</v>
      </c>
      <c r="G21" s="40" t="s">
        <v>8</v>
      </c>
      <c r="H21" s="42" t="str">
        <f>IF(ISNUMBER(E21),   VLOOKUP(E21,refs!$F$8:$H$15,3,0),   "")</f>
        <v>Maurilo / Bráulio</v>
      </c>
      <c r="I21" s="43"/>
      <c r="J21" s="44"/>
    </row>
    <row r="22" spans="1:10" s="9" customFormat="1" ht="14" customHeight="1" x14ac:dyDescent="0.2">
      <c r="A22" s="13"/>
      <c r="C22" s="40">
        <f t="shared" si="1"/>
        <v>14</v>
      </c>
      <c r="D22" s="41">
        <v>4</v>
      </c>
      <c r="E22" s="41">
        <v>4</v>
      </c>
      <c r="F22" s="41" t="s">
        <v>9</v>
      </c>
      <c r="G22" s="40" t="s">
        <v>8</v>
      </c>
      <c r="H22" s="42" t="str">
        <f>IF(ISNUMBER(E22),   VLOOKUP(E22,refs!$F$8:$H$15,3,0),   "")</f>
        <v>Aguinaldo / Dalva</v>
      </c>
      <c r="I22" s="43"/>
      <c r="J22" s="44"/>
    </row>
    <row r="23" spans="1:10" s="9" customFormat="1" ht="14" customHeight="1" x14ac:dyDescent="0.2">
      <c r="A23" s="13"/>
      <c r="C23" s="40">
        <f t="shared" si="1"/>
        <v>15</v>
      </c>
      <c r="D23" s="41">
        <v>5</v>
      </c>
      <c r="E23" s="41">
        <v>51</v>
      </c>
      <c r="F23" s="41" t="s">
        <v>11</v>
      </c>
      <c r="G23" s="40" t="s">
        <v>12</v>
      </c>
      <c r="H23" s="42" t="str">
        <f>IF(ISNUMBER(E23),   VLOOKUP(E23,refs!$F$8:$H$15,3,0),   "")</f>
        <v>Geralda / Pedro</v>
      </c>
      <c r="I23" s="43"/>
      <c r="J23" s="44"/>
    </row>
    <row r="24" spans="1:10" s="9" customFormat="1" ht="14" customHeight="1" x14ac:dyDescent="0.2">
      <c r="A24" s="13"/>
      <c r="C24" s="40">
        <f t="shared" si="1"/>
        <v>15</v>
      </c>
      <c r="D24" s="41">
        <v>5</v>
      </c>
      <c r="E24" s="41">
        <v>52</v>
      </c>
      <c r="F24" s="41" t="s">
        <v>11</v>
      </c>
      <c r="G24" s="40" t="s">
        <v>8</v>
      </c>
      <c r="H24" s="42" t="str">
        <f>IF(ISNUMBER(E24),   VLOOKUP(E24,refs!$F$8:$H$15,3,0),   "")</f>
        <v>Edércia / Sérgio</v>
      </c>
      <c r="I24" s="43"/>
      <c r="J24" s="44"/>
    </row>
    <row r="25" spans="1:10" s="9" customFormat="1" ht="14" customHeight="1" x14ac:dyDescent="0.2">
      <c r="A25" s="13"/>
      <c r="C25" s="40">
        <f t="shared" si="1"/>
        <v>16</v>
      </c>
      <c r="D25" s="41">
        <v>6</v>
      </c>
      <c r="E25" s="41">
        <v>6</v>
      </c>
      <c r="F25" s="41" t="s">
        <v>13</v>
      </c>
      <c r="G25" s="40" t="s">
        <v>8</v>
      </c>
      <c r="H25" s="42" t="str">
        <f>IF(ISNUMBER(E25),   VLOOKUP(E25,refs!$F$8:$H$15,3,0),   "")</f>
        <v>Jô / Wanderley</v>
      </c>
      <c r="I25" s="43"/>
      <c r="J25" s="44"/>
    </row>
    <row r="26" spans="1:10" s="9" customFormat="1" ht="15" customHeight="1" x14ac:dyDescent="0.2">
      <c r="A26" s="13"/>
      <c r="C26" s="40">
        <f t="shared" si="1"/>
        <v>17</v>
      </c>
      <c r="D26" s="41">
        <v>7</v>
      </c>
      <c r="E26" s="41">
        <v>7</v>
      </c>
      <c r="F26" s="41" t="s">
        <v>15</v>
      </c>
      <c r="G26" s="40" t="s">
        <v>16</v>
      </c>
      <c r="H26" s="42" t="str">
        <f>IF(ISNUMBER(E26),   VLOOKUP(E26,refs!$F$8:$H$15,3,0),   "")</f>
        <v>M. Aurélio / Neura</v>
      </c>
      <c r="I26" s="43"/>
      <c r="J26" s="44"/>
    </row>
    <row r="27" spans="1:10" s="9" customFormat="1" ht="14" customHeight="1" x14ac:dyDescent="0.2">
      <c r="A27" s="13"/>
      <c r="C27" s="40">
        <f t="shared" si="1"/>
        <v>18</v>
      </c>
      <c r="D27" s="41">
        <v>1</v>
      </c>
      <c r="E27" s="41">
        <v>1</v>
      </c>
      <c r="F27" s="41" t="s">
        <v>18</v>
      </c>
      <c r="G27" s="40" t="s">
        <v>19</v>
      </c>
      <c r="H27" s="42" t="str">
        <f>IF(ISNUMBER(E27),   VLOOKUP(E27,refs!$F$8:$H$15,3,0),   "")</f>
        <v xml:space="preserve">   </v>
      </c>
      <c r="I27" s="43"/>
      <c r="J27" s="44"/>
    </row>
    <row r="28" spans="1:10" s="9" customFormat="1" ht="15.75" customHeight="1" x14ac:dyDescent="0.2">
      <c r="A28" s="13"/>
      <c r="C28" s="40">
        <v>19</v>
      </c>
      <c r="D28" s="41"/>
      <c r="E28" s="41"/>
      <c r="F28" s="41" t="s">
        <v>20</v>
      </c>
      <c r="G28" s="45">
        <v>0.64583333333333304</v>
      </c>
      <c r="H28" s="42" t="s">
        <v>34</v>
      </c>
      <c r="I28" s="43"/>
      <c r="J28" s="44"/>
    </row>
    <row r="29" spans="1:10" s="9" customFormat="1" ht="14" customHeight="1" x14ac:dyDescent="0.2">
      <c r="A29" s="13"/>
      <c r="C29" s="40">
        <f>IF(D29=D27, C27, C27+1)</f>
        <v>19</v>
      </c>
      <c r="D29" s="41">
        <v>2</v>
      </c>
      <c r="E29" s="41">
        <v>2</v>
      </c>
      <c r="F29" s="41" t="s">
        <v>20</v>
      </c>
      <c r="G29" s="40" t="s">
        <v>8</v>
      </c>
      <c r="H29" s="42" t="str">
        <f>IF(ISNUMBER(E29),   VLOOKUP(E29,refs!$F$8:$H$15,3,0),   "")</f>
        <v>Cynthia / Élcio</v>
      </c>
      <c r="I29" s="43"/>
      <c r="J29" s="44"/>
    </row>
    <row r="30" spans="1:10" s="9" customFormat="1" ht="14" customHeight="1" x14ac:dyDescent="0.2">
      <c r="A30" s="13"/>
      <c r="C30" s="40">
        <f t="shared" ref="C30:C36" si="2">IF(D30=D29, C29, C29+1)</f>
        <v>20</v>
      </c>
      <c r="D30" s="41">
        <v>3</v>
      </c>
      <c r="E30" s="41">
        <v>3</v>
      </c>
      <c r="F30" s="41" t="s">
        <v>7</v>
      </c>
      <c r="G30" s="40" t="s">
        <v>8</v>
      </c>
      <c r="H30" s="42" t="str">
        <f>IF(ISNUMBER(E30),   VLOOKUP(E30,refs!$F$8:$H$15,3,0),   "")</f>
        <v>Maurilo / Bráulio</v>
      </c>
      <c r="I30" s="43"/>
      <c r="J30" s="44"/>
    </row>
    <row r="31" spans="1:10" s="9" customFormat="1" ht="14" customHeight="1" x14ac:dyDescent="0.2">
      <c r="A31" s="13"/>
      <c r="C31" s="40">
        <f t="shared" si="2"/>
        <v>21</v>
      </c>
      <c r="D31" s="41">
        <v>4</v>
      </c>
      <c r="E31" s="41">
        <v>4</v>
      </c>
      <c r="F31" s="41" t="s">
        <v>9</v>
      </c>
      <c r="G31" s="40" t="s">
        <v>8</v>
      </c>
      <c r="H31" s="42" t="str">
        <f>IF(ISNUMBER(E31),   VLOOKUP(E31,refs!$F$8:$H$15,3,0),   "")</f>
        <v>Aguinaldo / Dalva</v>
      </c>
      <c r="I31" s="43"/>
      <c r="J31" s="44"/>
    </row>
    <row r="32" spans="1:10" s="9" customFormat="1" ht="15" customHeight="1" x14ac:dyDescent="0.2">
      <c r="A32" s="13"/>
      <c r="C32" s="40">
        <f t="shared" si="2"/>
        <v>22</v>
      </c>
      <c r="D32" s="41">
        <v>5</v>
      </c>
      <c r="E32" s="41">
        <v>51</v>
      </c>
      <c r="F32" s="41" t="s">
        <v>11</v>
      </c>
      <c r="G32" s="40" t="s">
        <v>12</v>
      </c>
      <c r="H32" s="42" t="str">
        <f>IF(ISNUMBER(E32),   VLOOKUP(E32,refs!$F$8:$H$15,3,0),   "")</f>
        <v>Geralda / Pedro</v>
      </c>
      <c r="I32" s="43"/>
      <c r="J32" s="44"/>
    </row>
    <row r="33" spans="1:10" s="9" customFormat="1" ht="15" customHeight="1" x14ac:dyDescent="0.2">
      <c r="A33" s="13"/>
      <c r="C33" s="40">
        <f t="shared" si="2"/>
        <v>22</v>
      </c>
      <c r="D33" s="41">
        <v>5</v>
      </c>
      <c r="E33" s="41">
        <v>52</v>
      </c>
      <c r="F33" s="41" t="s">
        <v>11</v>
      </c>
      <c r="G33" s="40" t="s">
        <v>8</v>
      </c>
      <c r="H33" s="42" t="str">
        <f>IF(ISNUMBER(E33),   VLOOKUP(E33,refs!$F$8:$H$15,3,0),   "")</f>
        <v>Edércia / Sérgio</v>
      </c>
      <c r="I33" s="43"/>
      <c r="J33" s="44"/>
    </row>
    <row r="34" spans="1:10" s="9" customFormat="1" ht="15" customHeight="1" x14ac:dyDescent="0.2">
      <c r="A34" s="13"/>
      <c r="C34" s="40">
        <f t="shared" si="2"/>
        <v>23</v>
      </c>
      <c r="D34" s="41">
        <v>6</v>
      </c>
      <c r="E34" s="41">
        <v>6</v>
      </c>
      <c r="F34" s="41" t="s">
        <v>25</v>
      </c>
      <c r="G34" s="45">
        <v>0.83333333333333304</v>
      </c>
      <c r="H34" s="42" t="str">
        <f>IF(ISNUMBER(E34),   VLOOKUP(E34,refs!$F$8:$H$15,3,0),   "")</f>
        <v>Jô / Wanderley</v>
      </c>
      <c r="I34" s="43"/>
      <c r="J34" s="44"/>
    </row>
    <row r="35" spans="1:10" s="9" customFormat="1" ht="15" customHeight="1" x14ac:dyDescent="0.2">
      <c r="A35" s="13"/>
      <c r="C35" s="40">
        <f t="shared" si="2"/>
        <v>24</v>
      </c>
      <c r="D35" s="41">
        <v>7</v>
      </c>
      <c r="E35" s="41">
        <v>7</v>
      </c>
      <c r="F35" s="41" t="s">
        <v>15</v>
      </c>
      <c r="G35" s="45">
        <v>0.64583333333333304</v>
      </c>
      <c r="H35" s="42" t="str">
        <f>IF(ISNUMBER(E35),   VLOOKUP(E35,refs!$F$8:$H$15,3,0),   "")</f>
        <v>M. Aurélio / Neura</v>
      </c>
      <c r="I35" s="43"/>
      <c r="J35" s="44"/>
    </row>
    <row r="36" spans="1:10" s="9" customFormat="1" ht="14" customHeight="1" x14ac:dyDescent="0.2">
      <c r="A36" s="13"/>
      <c r="C36" s="40">
        <f t="shared" si="2"/>
        <v>25</v>
      </c>
      <c r="D36" s="41">
        <v>1</v>
      </c>
      <c r="E36" s="41">
        <v>1</v>
      </c>
      <c r="F36" s="41" t="s">
        <v>18</v>
      </c>
      <c r="G36" s="40"/>
      <c r="H36" s="42" t="str">
        <f>IF(ISNUMBER(E36),   VLOOKUP(E36,refs!$F$8:$H$15,3,0),   "")</f>
        <v xml:space="preserve">   </v>
      </c>
      <c r="I36" s="43"/>
      <c r="J36" s="44"/>
    </row>
    <row r="37" spans="1:10" s="9" customFormat="1" ht="15" customHeight="1" x14ac:dyDescent="0.2">
      <c r="A37" s="13"/>
      <c r="C37" s="40">
        <v>26</v>
      </c>
      <c r="D37" s="41"/>
      <c r="E37" s="41"/>
      <c r="F37" s="41" t="s">
        <v>20</v>
      </c>
      <c r="G37" s="45">
        <v>0.625</v>
      </c>
      <c r="H37" s="42" t="s">
        <v>34</v>
      </c>
      <c r="I37" s="43"/>
      <c r="J37" s="44"/>
    </row>
    <row r="38" spans="1:10" s="9" customFormat="1" ht="15" customHeight="1" x14ac:dyDescent="0.2">
      <c r="A38" s="13"/>
      <c r="C38" s="40">
        <f>IF(D38=D36, C36, C36+1)</f>
        <v>26</v>
      </c>
      <c r="D38" s="41">
        <v>2</v>
      </c>
      <c r="E38" s="41">
        <v>2</v>
      </c>
      <c r="F38" s="41" t="s">
        <v>20</v>
      </c>
      <c r="G38" s="40" t="s">
        <v>8</v>
      </c>
      <c r="H38" s="42" t="str">
        <f>IF(ISNUMBER(E38),   VLOOKUP(E38,refs!$F$8:$H$15,3,0),   "")</f>
        <v>Cynthia / Élcio</v>
      </c>
      <c r="I38" s="43"/>
      <c r="J38" s="44"/>
    </row>
    <row r="39" spans="1:10" s="9" customFormat="1" ht="15" customHeight="1" x14ac:dyDescent="0.2">
      <c r="A39" s="13"/>
      <c r="C39" s="40">
        <f t="shared" ref="C39:C44" si="3">IF(D39=D38, C38, C38+1)</f>
        <v>27</v>
      </c>
      <c r="D39" s="41">
        <v>3</v>
      </c>
      <c r="E39" s="41">
        <v>3</v>
      </c>
      <c r="F39" s="41" t="s">
        <v>7</v>
      </c>
      <c r="G39" s="40" t="s">
        <v>8</v>
      </c>
      <c r="H39" s="42" t="str">
        <f>IF(ISNUMBER(E39),   VLOOKUP(E39,refs!$F$8:$H$15,3,0),   "")</f>
        <v>Maurilo / Bráulio</v>
      </c>
      <c r="I39" s="43"/>
      <c r="J39" s="44"/>
    </row>
    <row r="40" spans="1:10" s="9" customFormat="1" ht="15" customHeight="1" x14ac:dyDescent="0.2">
      <c r="A40" s="13"/>
      <c r="C40" s="40">
        <f t="shared" si="3"/>
        <v>28</v>
      </c>
      <c r="D40" s="41">
        <v>4</v>
      </c>
      <c r="E40" s="41">
        <v>4</v>
      </c>
      <c r="F40" s="41" t="s">
        <v>9</v>
      </c>
      <c r="G40" s="40" t="s">
        <v>8</v>
      </c>
      <c r="H40" s="42" t="str">
        <f>IF(ISNUMBER(E40),   VLOOKUP(E40,refs!$F$8:$H$15,3,0),   "")</f>
        <v>Aguinaldo / Dalva</v>
      </c>
      <c r="I40" s="43"/>
      <c r="J40" s="44"/>
    </row>
    <row r="41" spans="1:10" ht="15" customHeight="1" x14ac:dyDescent="0.2">
      <c r="C41" s="40">
        <f t="shared" si="3"/>
        <v>29</v>
      </c>
      <c r="D41" s="41">
        <v>5</v>
      </c>
      <c r="E41" s="41">
        <v>51</v>
      </c>
      <c r="F41" s="41" t="s">
        <v>11</v>
      </c>
      <c r="G41" s="40" t="s">
        <v>12</v>
      </c>
      <c r="H41" s="42" t="str">
        <f>IF(ISNUMBER(E41),   VLOOKUP(E41,refs!$F$8:$H$15,3,0),   "")</f>
        <v>Geralda / Pedro</v>
      </c>
      <c r="I41" s="43"/>
      <c r="J41" s="44"/>
    </row>
    <row r="42" spans="1:10" ht="15" customHeight="1" x14ac:dyDescent="0.2">
      <c r="C42" s="40">
        <f t="shared" si="3"/>
        <v>29</v>
      </c>
      <c r="D42" s="41">
        <v>5</v>
      </c>
      <c r="E42" s="41">
        <v>52</v>
      </c>
      <c r="F42" s="41" t="s">
        <v>11</v>
      </c>
      <c r="G42" s="40" t="s">
        <v>8</v>
      </c>
      <c r="H42" s="42" t="str">
        <f>IF(ISNUMBER(E42),   VLOOKUP(E42,refs!$F$8:$H$15,3,0),   "")</f>
        <v>Edércia / Sérgio</v>
      </c>
      <c r="I42" s="43"/>
      <c r="J42" s="44"/>
    </row>
    <row r="43" spans="1:10" ht="15" customHeight="1" x14ac:dyDescent="0.2">
      <c r="C43" s="40">
        <f t="shared" si="3"/>
        <v>30</v>
      </c>
      <c r="D43" s="41">
        <v>6</v>
      </c>
      <c r="E43" s="41">
        <v>6</v>
      </c>
      <c r="F43" s="41" t="s">
        <v>25</v>
      </c>
      <c r="G43" s="45">
        <v>0.83333333333333304</v>
      </c>
      <c r="H43" s="42" t="str">
        <f>IF(ISNUMBER(E43),   VLOOKUP(E43,refs!$F$8:$H$15,3,0),   "")</f>
        <v>Jô / Wanderley</v>
      </c>
      <c r="I43" s="43"/>
      <c r="J43" s="44"/>
    </row>
    <row r="44" spans="1:10" ht="15" customHeight="1" x14ac:dyDescent="0.2">
      <c r="C44" s="40">
        <f t="shared" si="3"/>
        <v>31</v>
      </c>
      <c r="D44" s="41">
        <v>7</v>
      </c>
      <c r="E44" s="41">
        <v>7</v>
      </c>
      <c r="F44" s="41" t="s">
        <v>15</v>
      </c>
      <c r="G44" s="45">
        <v>0.64583333333333304</v>
      </c>
      <c r="H44" s="42" t="str">
        <f>IF(ISNUMBER(E44),   VLOOKUP(E44,refs!$F$8:$H$15,3,0),   "")</f>
        <v>M. Aurélio / Neura</v>
      </c>
      <c r="I44" s="43"/>
      <c r="J44" s="44"/>
    </row>
  </sheetData>
  <mergeCells count="3">
    <mergeCell ref="C2:J2"/>
    <mergeCell ref="C3:J3"/>
    <mergeCell ref="C4:D4"/>
  </mergeCells>
  <conditionalFormatting sqref="D35:E35 G35 D29:G34 C5:G28 F44 C29:C44 H5:H44 C28:H28 C37:H37 I8:I35 J7:J35 I36:J44">
    <cfRule type="expression" dxfId="209" priority="2">
      <formula>$F5="sáb"</formula>
    </cfRule>
    <cfRule type="expression" dxfId="208" priority="3">
      <formula>$F5="dom"</formula>
    </cfRule>
  </conditionalFormatting>
  <conditionalFormatting sqref="I6:J6">
    <cfRule type="expression" dxfId="207" priority="4">
      <formula>$F5="sáb"</formula>
    </cfRule>
    <cfRule type="expression" dxfId="206" priority="5">
      <formula>$F5="dom"</formula>
    </cfRule>
  </conditionalFormatting>
  <conditionalFormatting sqref="D36:E37 G36:G37">
    <cfRule type="expression" dxfId="205" priority="6">
      <formula>$F36="sáb"</formula>
    </cfRule>
    <cfRule type="expression" dxfId="204" priority="7">
      <formula>$F36="dom"</formula>
    </cfRule>
  </conditionalFormatting>
  <conditionalFormatting sqref="F35:F37">
    <cfRule type="expression" dxfId="203" priority="8">
      <formula>$F35="sáb"</formula>
    </cfRule>
    <cfRule type="expression" dxfId="202" priority="9">
      <formula>$F35="dom"</formula>
    </cfRule>
  </conditionalFormatting>
  <conditionalFormatting sqref="C29:C37">
    <cfRule type="expression" dxfId="201" priority="10">
      <formula>$F29="sáb"</formula>
    </cfRule>
    <cfRule type="expression" dxfId="200" priority="11">
      <formula>$F29="dom"</formula>
    </cfRule>
  </conditionalFormatting>
  <conditionalFormatting sqref="J5">
    <cfRule type="expression" dxfId="199" priority="12">
      <formula>#REF!="sáb"</formula>
    </cfRule>
    <cfRule type="expression" dxfId="198" priority="13">
      <formula>#REF!="dom"</formula>
    </cfRule>
  </conditionalFormatting>
  <conditionalFormatting sqref="D44:E44 G44 D38:G43">
    <cfRule type="expression" dxfId="197" priority="14">
      <formula>$F38="sáb"</formula>
    </cfRule>
    <cfRule type="expression" dxfId="196" priority="15">
      <formula>$F38="dom"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>
      <selection activeCell="I6" sqref="I6:J44"/>
    </sheetView>
  </sheetViews>
  <sheetFormatPr baseColWidth="10" defaultColWidth="8.83203125" defaultRowHeight="15" x14ac:dyDescent="0.2"/>
  <cols>
    <col min="1" max="1" width="10.5" style="1" customWidth="1"/>
    <col min="2" max="2" width="9.1640625" style="1" customWidth="1"/>
    <col min="3" max="3" width="6.1640625" style="2" customWidth="1"/>
    <col min="4" max="5" width="4.6640625" style="1" hidden="1" customWidth="1"/>
    <col min="6" max="6" width="8.1640625" style="1" customWidth="1"/>
    <col min="7" max="7" width="8.1640625" style="2" customWidth="1"/>
    <col min="8" max="8" width="20.83203125" style="3" customWidth="1"/>
    <col min="9" max="9" width="66.5" style="4" customWidth="1"/>
    <col min="10" max="10" width="28.33203125" style="5" customWidth="1"/>
    <col min="11" max="1025" width="9.1640625" customWidth="1"/>
  </cols>
  <sheetData>
    <row r="1" spans="1:10" ht="22.5" customHeight="1" x14ac:dyDescent="0.2">
      <c r="A1" s="6" t="s">
        <v>0</v>
      </c>
      <c r="G1" s="7"/>
    </row>
    <row r="2" spans="1:10" ht="15" customHeight="1" x14ac:dyDescent="0.2">
      <c r="A2" s="8">
        <v>9</v>
      </c>
      <c r="C2" s="198" t="s">
        <v>37</v>
      </c>
      <c r="D2" s="198"/>
      <c r="E2" s="198"/>
      <c r="F2" s="198"/>
      <c r="G2" s="198"/>
      <c r="H2" s="198"/>
      <c r="I2" s="198"/>
      <c r="J2" s="198"/>
    </row>
    <row r="3" spans="1:10" ht="15" customHeight="1" x14ac:dyDescent="0.2">
      <c r="C3" s="198"/>
      <c r="D3" s="198"/>
      <c r="E3" s="198"/>
      <c r="F3" s="198"/>
      <c r="G3" s="198"/>
      <c r="H3" s="198"/>
      <c r="I3" s="198"/>
      <c r="J3" s="198"/>
    </row>
    <row r="4" spans="1:10" s="9" customFormat="1" ht="13" customHeight="1" x14ac:dyDescent="0.2">
      <c r="C4" s="199" t="s">
        <v>2</v>
      </c>
      <c r="D4" s="199"/>
      <c r="E4" s="56"/>
      <c r="F4" s="56"/>
      <c r="G4" s="57" t="s">
        <v>3</v>
      </c>
      <c r="H4" s="56" t="s">
        <v>4</v>
      </c>
      <c r="I4" s="58" t="s">
        <v>5</v>
      </c>
      <c r="J4" s="56" t="s">
        <v>6</v>
      </c>
    </row>
    <row r="5" spans="1:10" s="9" customFormat="1" ht="12" customHeight="1" x14ac:dyDescent="0.2">
      <c r="A5" s="13"/>
      <c r="C5" s="59">
        <v>1</v>
      </c>
      <c r="D5" s="60">
        <v>1</v>
      </c>
      <c r="E5" s="60">
        <v>1</v>
      </c>
      <c r="F5" s="60" t="s">
        <v>18</v>
      </c>
      <c r="G5" s="59" t="s">
        <v>19</v>
      </c>
      <c r="H5" s="61" t="str">
        <f>IF(ISNUMBER(E5),   VLOOKUP(E5,refs!$F$8:$H$15,3,0),   "")</f>
        <v xml:space="preserve">   </v>
      </c>
      <c r="I5" s="62"/>
      <c r="J5" s="63"/>
    </row>
    <row r="6" spans="1:10" s="9" customFormat="1" ht="14" customHeight="1" x14ac:dyDescent="0.2">
      <c r="A6" s="13"/>
      <c r="C6" s="21">
        <v>2</v>
      </c>
      <c r="D6" s="22"/>
      <c r="E6" s="22"/>
      <c r="F6" s="22" t="s">
        <v>20</v>
      </c>
      <c r="G6" s="27">
        <v>0.625</v>
      </c>
      <c r="H6" s="23" t="s">
        <v>34</v>
      </c>
      <c r="I6" s="26"/>
      <c r="J6" s="25"/>
    </row>
    <row r="7" spans="1:10" s="9" customFormat="1" ht="14" customHeight="1" x14ac:dyDescent="0.2">
      <c r="A7" s="13"/>
      <c r="C7" s="21">
        <f>IF(D7=D5, C5, C5+1)</f>
        <v>2</v>
      </c>
      <c r="D7" s="22">
        <v>2</v>
      </c>
      <c r="E7" s="22">
        <v>2</v>
      </c>
      <c r="F7" s="22" t="s">
        <v>20</v>
      </c>
      <c r="G7" s="21" t="s">
        <v>8</v>
      </c>
      <c r="H7" s="23" t="str">
        <f>IF(ISNUMBER(E7),   VLOOKUP(E7,refs!$F$8:$H$15,3,0),   "")</f>
        <v>Cynthia / Élcio</v>
      </c>
      <c r="I7" s="26"/>
      <c r="J7" s="25"/>
    </row>
    <row r="8" spans="1:10" s="9" customFormat="1" ht="14" customHeight="1" x14ac:dyDescent="0.2">
      <c r="A8" s="13"/>
      <c r="C8" s="21">
        <f t="shared" ref="C8:C14" si="0">IF(D8=D7, C7, C7+1)</f>
        <v>3</v>
      </c>
      <c r="D8" s="22">
        <v>3</v>
      </c>
      <c r="E8" s="22">
        <v>3</v>
      </c>
      <c r="F8" s="22" t="s">
        <v>7</v>
      </c>
      <c r="G8" s="21" t="s">
        <v>8</v>
      </c>
      <c r="H8" s="23" t="str">
        <f>IF(ISNUMBER(E8),   VLOOKUP(E8,refs!$F$8:$H$15,3,0),   "")</f>
        <v>Maurilo / Bráulio</v>
      </c>
      <c r="I8" s="26"/>
      <c r="J8" s="25"/>
    </row>
    <row r="9" spans="1:10" s="9" customFormat="1" ht="14" customHeight="1" x14ac:dyDescent="0.2">
      <c r="A9" s="13"/>
      <c r="C9" s="21">
        <f t="shared" si="0"/>
        <v>4</v>
      </c>
      <c r="D9" s="22">
        <v>4</v>
      </c>
      <c r="E9" s="22">
        <v>4</v>
      </c>
      <c r="F9" s="22" t="s">
        <v>9</v>
      </c>
      <c r="G9" s="21" t="s">
        <v>8</v>
      </c>
      <c r="H9" s="23" t="str">
        <f>IF(ISNUMBER(E9),   VLOOKUP(E9,refs!$F$8:$H$15,3,0),   "")</f>
        <v>Aguinaldo / Dalva</v>
      </c>
      <c r="I9" s="26"/>
      <c r="J9" s="25"/>
    </row>
    <row r="10" spans="1:10" s="9" customFormat="1" ht="14" customHeight="1" x14ac:dyDescent="0.2">
      <c r="A10" s="13"/>
      <c r="C10" s="21">
        <f t="shared" si="0"/>
        <v>5</v>
      </c>
      <c r="D10" s="22">
        <v>5</v>
      </c>
      <c r="E10" s="22">
        <v>51</v>
      </c>
      <c r="F10" s="22" t="s">
        <v>11</v>
      </c>
      <c r="G10" s="21" t="s">
        <v>12</v>
      </c>
      <c r="H10" s="23" t="str">
        <f>IF(ISNUMBER(E10),   VLOOKUP(E10,refs!$F$8:$H$15,3,0),   "")</f>
        <v>Geralda / Pedro</v>
      </c>
      <c r="I10" s="26"/>
      <c r="J10" s="25"/>
    </row>
    <row r="11" spans="1:10" s="9" customFormat="1" ht="14" customHeight="1" x14ac:dyDescent="0.2">
      <c r="A11" s="13"/>
      <c r="C11" s="21">
        <f t="shared" si="0"/>
        <v>5</v>
      </c>
      <c r="D11" s="22">
        <v>5</v>
      </c>
      <c r="E11" s="22">
        <v>52</v>
      </c>
      <c r="F11" s="22" t="s">
        <v>11</v>
      </c>
      <c r="G11" s="21" t="s">
        <v>8</v>
      </c>
      <c r="H11" s="23" t="str">
        <f>IF(ISNUMBER(E11),   VLOOKUP(E11,refs!$F$8:$H$15,3,0),   "")</f>
        <v>Edércia / Sérgio</v>
      </c>
      <c r="I11" s="26"/>
      <c r="J11" s="25"/>
    </row>
    <row r="12" spans="1:10" s="9" customFormat="1" ht="14" customHeight="1" x14ac:dyDescent="0.2">
      <c r="A12" s="13"/>
      <c r="C12" s="21">
        <f t="shared" si="0"/>
        <v>6</v>
      </c>
      <c r="D12" s="22">
        <v>6</v>
      </c>
      <c r="E12" s="22">
        <v>6</v>
      </c>
      <c r="F12" s="22" t="s">
        <v>13</v>
      </c>
      <c r="G12" s="21" t="s">
        <v>8</v>
      </c>
      <c r="H12" s="23" t="str">
        <f>IF(ISNUMBER(E12),   VLOOKUP(E12,refs!$F$8:$H$15,3,0),   "")</f>
        <v>Jô / Wanderley</v>
      </c>
      <c r="I12" s="26"/>
      <c r="J12" s="25"/>
    </row>
    <row r="13" spans="1:10" s="9" customFormat="1" ht="14" customHeight="1" x14ac:dyDescent="0.2">
      <c r="A13" s="13"/>
      <c r="C13" s="21">
        <f t="shared" si="0"/>
        <v>7</v>
      </c>
      <c r="D13" s="22">
        <v>7</v>
      </c>
      <c r="E13" s="22">
        <v>7</v>
      </c>
      <c r="F13" s="22" t="s">
        <v>15</v>
      </c>
      <c r="G13" s="21" t="s">
        <v>16</v>
      </c>
      <c r="H13" s="23" t="str">
        <f>IF(ISNUMBER(E13),   VLOOKUP(E13,refs!$F$8:$H$15,3,0),   "")</f>
        <v>M. Aurélio / Neura</v>
      </c>
      <c r="I13" s="26"/>
      <c r="J13" s="25"/>
    </row>
    <row r="14" spans="1:10" s="9" customFormat="1" ht="14" customHeight="1" x14ac:dyDescent="0.2">
      <c r="A14" s="13"/>
      <c r="C14" s="21">
        <f t="shared" si="0"/>
        <v>8</v>
      </c>
      <c r="D14" s="22">
        <v>1</v>
      </c>
      <c r="E14" s="22">
        <v>1</v>
      </c>
      <c r="F14" s="22" t="s">
        <v>18</v>
      </c>
      <c r="G14" s="21" t="s">
        <v>19</v>
      </c>
      <c r="H14" s="23" t="str">
        <f>IF(ISNUMBER(E14),   VLOOKUP(E14,refs!$F$8:$H$15,3,0),   "")</f>
        <v xml:space="preserve">   </v>
      </c>
      <c r="I14" s="26"/>
      <c r="J14" s="25"/>
    </row>
    <row r="15" spans="1:10" s="9" customFormat="1" ht="14" customHeight="1" x14ac:dyDescent="0.2">
      <c r="A15" s="13"/>
      <c r="C15" s="21">
        <v>9</v>
      </c>
      <c r="D15" s="22"/>
      <c r="E15" s="22"/>
      <c r="F15" s="22" t="s">
        <v>20</v>
      </c>
      <c r="G15" s="27">
        <v>0.625</v>
      </c>
      <c r="H15" s="23" t="s">
        <v>34</v>
      </c>
      <c r="I15" s="26"/>
      <c r="J15" s="25"/>
    </row>
    <row r="16" spans="1:10" s="9" customFormat="1" ht="14" customHeight="1" x14ac:dyDescent="0.2">
      <c r="A16" s="13"/>
      <c r="C16" s="21">
        <f>IF(D16=D14, C14, C14+1)</f>
        <v>9</v>
      </c>
      <c r="D16" s="22">
        <v>2</v>
      </c>
      <c r="E16" s="22">
        <v>2</v>
      </c>
      <c r="F16" s="22" t="s">
        <v>20</v>
      </c>
      <c r="G16" s="21" t="s">
        <v>8</v>
      </c>
      <c r="H16" s="23" t="str">
        <f>IF(ISNUMBER(E16),   VLOOKUP(E16,refs!$F$8:$H$15,3,0),   "")</f>
        <v>Cynthia / Élcio</v>
      </c>
      <c r="I16" s="26"/>
      <c r="J16" s="25"/>
    </row>
    <row r="17" spans="1:10" s="9" customFormat="1" ht="14" customHeight="1" x14ac:dyDescent="0.2">
      <c r="A17" s="13"/>
      <c r="C17" s="21">
        <f t="shared" ref="C17:C23" si="1">IF(D17=D16, C16, C16+1)</f>
        <v>10</v>
      </c>
      <c r="D17" s="22">
        <v>3</v>
      </c>
      <c r="E17" s="22">
        <v>3</v>
      </c>
      <c r="F17" s="22" t="s">
        <v>7</v>
      </c>
      <c r="G17" s="21" t="s">
        <v>8</v>
      </c>
      <c r="H17" s="23" t="str">
        <f>IF(ISNUMBER(E17),   VLOOKUP(E17,refs!$F$8:$H$15,3,0),   "")</f>
        <v>Maurilo / Bráulio</v>
      </c>
      <c r="I17" s="26"/>
      <c r="J17" s="25"/>
    </row>
    <row r="18" spans="1:10" s="9" customFormat="1" ht="14" customHeight="1" x14ac:dyDescent="0.2">
      <c r="A18" s="13"/>
      <c r="C18" s="21">
        <f t="shared" si="1"/>
        <v>11</v>
      </c>
      <c r="D18" s="22">
        <v>4</v>
      </c>
      <c r="E18" s="22">
        <v>4</v>
      </c>
      <c r="F18" s="22" t="s">
        <v>9</v>
      </c>
      <c r="G18" s="21" t="s">
        <v>8</v>
      </c>
      <c r="H18" s="23" t="str">
        <f>IF(ISNUMBER(E18),   VLOOKUP(E18,refs!$F$8:$H$15,3,0),   "")</f>
        <v>Aguinaldo / Dalva</v>
      </c>
      <c r="I18" s="26"/>
      <c r="J18" s="25"/>
    </row>
    <row r="19" spans="1:10" s="9" customFormat="1" ht="14" customHeight="1" x14ac:dyDescent="0.2">
      <c r="A19" s="13"/>
      <c r="C19" s="21">
        <f t="shared" si="1"/>
        <v>12</v>
      </c>
      <c r="D19" s="22">
        <v>5</v>
      </c>
      <c r="E19" s="22">
        <v>51</v>
      </c>
      <c r="F19" s="22" t="s">
        <v>11</v>
      </c>
      <c r="G19" s="21" t="s">
        <v>12</v>
      </c>
      <c r="H19" s="23" t="str">
        <f>IF(ISNUMBER(E19),   VLOOKUP(E19,refs!$F$8:$H$15,3,0),   "")</f>
        <v>Geralda / Pedro</v>
      </c>
      <c r="I19" s="26"/>
      <c r="J19" s="25"/>
    </row>
    <row r="20" spans="1:10" s="9" customFormat="1" ht="14" customHeight="1" x14ac:dyDescent="0.2">
      <c r="A20" s="13"/>
      <c r="C20" s="21">
        <f t="shared" si="1"/>
        <v>12</v>
      </c>
      <c r="D20" s="22">
        <v>5</v>
      </c>
      <c r="E20" s="22">
        <v>52</v>
      </c>
      <c r="F20" s="22" t="s">
        <v>11</v>
      </c>
      <c r="G20" s="21" t="s">
        <v>8</v>
      </c>
      <c r="H20" s="23" t="str">
        <f>IF(ISNUMBER(E20),   VLOOKUP(E20,refs!$F$8:$H$15,3,0),   "")</f>
        <v>Edércia / Sérgio</v>
      </c>
      <c r="I20" s="26"/>
      <c r="J20" s="25"/>
    </row>
    <row r="21" spans="1:10" s="9" customFormat="1" ht="14" customHeight="1" x14ac:dyDescent="0.2">
      <c r="A21" s="13"/>
      <c r="C21" s="21">
        <f t="shared" si="1"/>
        <v>13</v>
      </c>
      <c r="D21" s="22">
        <v>6</v>
      </c>
      <c r="E21" s="22">
        <v>6</v>
      </c>
      <c r="F21" s="22" t="s">
        <v>13</v>
      </c>
      <c r="G21" s="21" t="s">
        <v>8</v>
      </c>
      <c r="H21" s="23" t="str">
        <f>IF(ISNUMBER(E21),   VLOOKUP(E21,refs!$F$8:$H$15,3,0),   "")</f>
        <v>Jô / Wanderley</v>
      </c>
      <c r="I21" s="26"/>
      <c r="J21" s="25"/>
    </row>
    <row r="22" spans="1:10" s="9" customFormat="1" ht="14" customHeight="1" x14ac:dyDescent="0.2">
      <c r="A22" s="13"/>
      <c r="C22" s="21">
        <f t="shared" si="1"/>
        <v>14</v>
      </c>
      <c r="D22" s="22">
        <v>7</v>
      </c>
      <c r="E22" s="22">
        <v>7</v>
      </c>
      <c r="F22" s="22" t="s">
        <v>15</v>
      </c>
      <c r="G22" s="21" t="s">
        <v>16</v>
      </c>
      <c r="H22" s="23" t="str">
        <f>IF(ISNUMBER(E22),   VLOOKUP(E22,refs!$F$8:$H$15,3,0),   "")</f>
        <v>M. Aurélio / Neura</v>
      </c>
      <c r="I22" s="26"/>
      <c r="J22" s="25"/>
    </row>
    <row r="23" spans="1:10" s="9" customFormat="1" ht="14" customHeight="1" x14ac:dyDescent="0.2">
      <c r="A23" s="13"/>
      <c r="C23" s="21">
        <f t="shared" si="1"/>
        <v>15</v>
      </c>
      <c r="D23" s="22">
        <v>1</v>
      </c>
      <c r="E23" s="22">
        <v>1</v>
      </c>
      <c r="F23" s="22" t="s">
        <v>18</v>
      </c>
      <c r="G23" s="21" t="s">
        <v>19</v>
      </c>
      <c r="H23" s="23" t="str">
        <f>IF(ISNUMBER(E23),   VLOOKUP(E23,refs!$F$8:$H$15,3,0),   "")</f>
        <v xml:space="preserve">   </v>
      </c>
      <c r="I23" s="26"/>
      <c r="J23" s="25"/>
    </row>
    <row r="24" spans="1:10" s="9" customFormat="1" ht="14" customHeight="1" x14ac:dyDescent="0.2">
      <c r="A24" s="13"/>
      <c r="C24" s="21">
        <v>16</v>
      </c>
      <c r="D24" s="22"/>
      <c r="E24" s="22"/>
      <c r="F24" s="22" t="s">
        <v>20</v>
      </c>
      <c r="G24" s="27">
        <v>0.625</v>
      </c>
      <c r="H24" s="23" t="s">
        <v>34</v>
      </c>
      <c r="I24" s="26"/>
      <c r="J24" s="25"/>
    </row>
    <row r="25" spans="1:10" s="9" customFormat="1" ht="14" customHeight="1" x14ac:dyDescent="0.2">
      <c r="A25" s="13"/>
      <c r="C25" s="21">
        <f>IF(D25=D23, C23, C23+1)</f>
        <v>16</v>
      </c>
      <c r="D25" s="22">
        <v>2</v>
      </c>
      <c r="E25" s="22">
        <v>2</v>
      </c>
      <c r="F25" s="22" t="s">
        <v>20</v>
      </c>
      <c r="G25" s="21" t="s">
        <v>8</v>
      </c>
      <c r="H25" s="23" t="str">
        <f>IF(ISNUMBER(E25),   VLOOKUP(E25,refs!$F$8:$H$15,3,0),   "")</f>
        <v>Cynthia / Élcio</v>
      </c>
      <c r="I25" s="26"/>
      <c r="J25" s="25"/>
    </row>
    <row r="26" spans="1:10" s="9" customFormat="1" ht="14" customHeight="1" x14ac:dyDescent="0.2">
      <c r="A26" s="13"/>
      <c r="C26" s="21">
        <f t="shared" ref="C26:C32" si="2">IF(D26=D25, C25, C25+1)</f>
        <v>17</v>
      </c>
      <c r="D26" s="22">
        <v>3</v>
      </c>
      <c r="E26" s="22">
        <v>3</v>
      </c>
      <c r="F26" s="22" t="s">
        <v>7</v>
      </c>
      <c r="G26" s="21" t="s">
        <v>8</v>
      </c>
      <c r="H26" s="23" t="str">
        <f>IF(ISNUMBER(E26),   VLOOKUP(E26,refs!$F$8:$H$15,3,0),   "")</f>
        <v>Maurilo / Bráulio</v>
      </c>
      <c r="I26" s="26"/>
      <c r="J26" s="25"/>
    </row>
    <row r="27" spans="1:10" s="9" customFormat="1" ht="14" customHeight="1" x14ac:dyDescent="0.2">
      <c r="A27" s="13"/>
      <c r="C27" s="21">
        <f t="shared" si="2"/>
        <v>18</v>
      </c>
      <c r="D27" s="22">
        <v>4</v>
      </c>
      <c r="E27" s="22">
        <v>4</v>
      </c>
      <c r="F27" s="22" t="s">
        <v>9</v>
      </c>
      <c r="G27" s="21" t="s">
        <v>8</v>
      </c>
      <c r="H27" s="23" t="str">
        <f>IF(ISNUMBER(E27),   VLOOKUP(E27,refs!$F$8:$H$15,3,0),   "")</f>
        <v>Aguinaldo / Dalva</v>
      </c>
      <c r="I27" s="26"/>
      <c r="J27" s="25"/>
    </row>
    <row r="28" spans="1:10" s="9" customFormat="1" ht="14" customHeight="1" x14ac:dyDescent="0.2">
      <c r="A28" s="13"/>
      <c r="C28" s="21">
        <f t="shared" si="2"/>
        <v>19</v>
      </c>
      <c r="D28" s="22">
        <v>5</v>
      </c>
      <c r="E28" s="22">
        <v>51</v>
      </c>
      <c r="F28" s="22" t="s">
        <v>11</v>
      </c>
      <c r="G28" s="21" t="s">
        <v>12</v>
      </c>
      <c r="H28" s="23" t="str">
        <f>IF(ISNUMBER(E28),   VLOOKUP(E28,refs!$F$8:$H$15,3,0),   "")</f>
        <v>Geralda / Pedro</v>
      </c>
      <c r="I28" s="26"/>
      <c r="J28" s="25"/>
    </row>
    <row r="29" spans="1:10" s="9" customFormat="1" ht="14" customHeight="1" x14ac:dyDescent="0.2">
      <c r="A29" s="13"/>
      <c r="C29" s="21">
        <f t="shared" si="2"/>
        <v>19</v>
      </c>
      <c r="D29" s="22">
        <v>5</v>
      </c>
      <c r="E29" s="22">
        <v>52</v>
      </c>
      <c r="F29" s="22" t="s">
        <v>11</v>
      </c>
      <c r="G29" s="21" t="s">
        <v>8</v>
      </c>
      <c r="H29" s="23" t="str">
        <f>IF(ISNUMBER(E29),   VLOOKUP(E29,refs!$F$8:$H$15,3,0),   "")</f>
        <v>Edércia / Sérgio</v>
      </c>
      <c r="I29" s="26"/>
      <c r="J29" s="25"/>
    </row>
    <row r="30" spans="1:10" s="9" customFormat="1" ht="14" customHeight="1" x14ac:dyDescent="0.2">
      <c r="A30" s="13"/>
      <c r="C30" s="21">
        <f t="shared" si="2"/>
        <v>20</v>
      </c>
      <c r="D30" s="22">
        <v>6</v>
      </c>
      <c r="E30" s="22">
        <v>6</v>
      </c>
      <c r="F30" s="22" t="s">
        <v>25</v>
      </c>
      <c r="G30" s="27">
        <v>0.83333333333333304</v>
      </c>
      <c r="H30" s="23" t="str">
        <f>IF(ISNUMBER(E30),   VLOOKUP(E30,refs!$F$8:$H$15,3,0),   "")</f>
        <v>Jô / Wanderley</v>
      </c>
      <c r="I30" s="26"/>
      <c r="J30" s="25"/>
    </row>
    <row r="31" spans="1:10" s="9" customFormat="1" ht="14" customHeight="1" x14ac:dyDescent="0.2">
      <c r="A31" s="13"/>
      <c r="C31" s="21">
        <f t="shared" si="2"/>
        <v>21</v>
      </c>
      <c r="D31" s="22">
        <v>7</v>
      </c>
      <c r="E31" s="22">
        <v>7</v>
      </c>
      <c r="F31" s="22" t="s">
        <v>15</v>
      </c>
      <c r="G31" s="27">
        <v>0.64583333333333304</v>
      </c>
      <c r="H31" s="23" t="str">
        <f>IF(ISNUMBER(E31),   VLOOKUP(E31,refs!$F$8:$H$15,3,0),   "")</f>
        <v>M. Aurélio / Neura</v>
      </c>
      <c r="I31" s="26"/>
      <c r="J31" s="25"/>
    </row>
    <row r="32" spans="1:10" s="9" customFormat="1" ht="14" customHeight="1" x14ac:dyDescent="0.2">
      <c r="A32" s="13"/>
      <c r="C32" s="21">
        <f t="shared" si="2"/>
        <v>22</v>
      </c>
      <c r="D32" s="22">
        <v>1</v>
      </c>
      <c r="E32" s="22">
        <v>1</v>
      </c>
      <c r="F32" s="22" t="s">
        <v>18</v>
      </c>
      <c r="G32" s="21"/>
      <c r="H32" s="23" t="str">
        <f>IF(ISNUMBER(E32),   VLOOKUP(E32,refs!$F$8:$H$15,3,0),   "")</f>
        <v xml:space="preserve">   </v>
      </c>
      <c r="I32" s="26"/>
      <c r="J32" s="25"/>
    </row>
    <row r="33" spans="1:10" s="9" customFormat="1" ht="14" customHeight="1" x14ac:dyDescent="0.2">
      <c r="A33" s="13"/>
      <c r="C33" s="21">
        <v>23</v>
      </c>
      <c r="D33" s="22"/>
      <c r="E33" s="22"/>
      <c r="F33" s="22" t="s">
        <v>20</v>
      </c>
      <c r="G33" s="27">
        <v>0.625</v>
      </c>
      <c r="H33" s="23" t="s">
        <v>34</v>
      </c>
      <c r="I33" s="26"/>
      <c r="J33" s="25"/>
    </row>
    <row r="34" spans="1:10" s="9" customFormat="1" ht="14" customHeight="1" x14ac:dyDescent="0.2">
      <c r="A34" s="13"/>
      <c r="C34" s="21">
        <f>IF(D34=D32, C32, C32+1)</f>
        <v>23</v>
      </c>
      <c r="D34" s="22">
        <v>2</v>
      </c>
      <c r="E34" s="22">
        <v>2</v>
      </c>
      <c r="F34" s="22" t="s">
        <v>20</v>
      </c>
      <c r="G34" s="21" t="s">
        <v>8</v>
      </c>
      <c r="H34" s="23" t="str">
        <f>IF(ISNUMBER(E34),   VLOOKUP(E34,refs!$F$8:$H$15,3,0),   "")</f>
        <v>Cynthia / Élcio</v>
      </c>
      <c r="I34" s="26"/>
      <c r="J34" s="25"/>
    </row>
    <row r="35" spans="1:10" s="9" customFormat="1" ht="14" customHeight="1" x14ac:dyDescent="0.2">
      <c r="A35" s="13"/>
      <c r="C35" s="21">
        <f>IF(D35=D34, C34, C34+1)</f>
        <v>24</v>
      </c>
      <c r="D35" s="22">
        <v>3</v>
      </c>
      <c r="E35" s="22">
        <v>3</v>
      </c>
      <c r="F35" s="22" t="s">
        <v>7</v>
      </c>
      <c r="G35" s="21" t="s">
        <v>8</v>
      </c>
      <c r="H35" s="23" t="str">
        <f>IF(ISNUMBER(E35),   VLOOKUP(E35,refs!$F$8:$H$15,3,0),   "")</f>
        <v>Maurilo / Bráulio</v>
      </c>
      <c r="I35" s="26"/>
      <c r="J35" s="25"/>
    </row>
    <row r="36" spans="1:10" s="9" customFormat="1" ht="14" customHeight="1" x14ac:dyDescent="0.2">
      <c r="A36" s="13"/>
      <c r="C36" s="21">
        <f>IF(D36=D35, C35, C35+1)</f>
        <v>25</v>
      </c>
      <c r="D36" s="22">
        <v>4</v>
      </c>
      <c r="E36" s="22">
        <v>4</v>
      </c>
      <c r="F36" s="22" t="s">
        <v>9</v>
      </c>
      <c r="G36" s="21" t="s">
        <v>8</v>
      </c>
      <c r="H36" s="23" t="str">
        <f>IF(ISNUMBER(E36),   VLOOKUP(E36,refs!$F$8:$H$15,3,0),   "")</f>
        <v>Aguinaldo / Dalva</v>
      </c>
      <c r="I36" s="26"/>
      <c r="J36" s="25"/>
    </row>
    <row r="37" spans="1:10" ht="14" customHeight="1" x14ac:dyDescent="0.2">
      <c r="C37" s="21">
        <f>IF(D37=D36, C36, C36+1)</f>
        <v>26</v>
      </c>
      <c r="D37" s="22">
        <v>5</v>
      </c>
      <c r="E37" s="22">
        <v>51</v>
      </c>
      <c r="F37" s="22" t="s">
        <v>11</v>
      </c>
      <c r="G37" s="21" t="s">
        <v>12</v>
      </c>
      <c r="H37" s="23" t="str">
        <f>IF(ISNUMBER(E37),   VLOOKUP(E37,refs!$F$8:$H$15,3,0),   "")</f>
        <v>Geralda / Pedro</v>
      </c>
      <c r="I37" s="26"/>
      <c r="J37" s="25"/>
    </row>
    <row r="38" spans="1:10" ht="14" customHeight="1" x14ac:dyDescent="0.2">
      <c r="C38" s="21">
        <f>IF(D38=D37, C37, C37+1)</f>
        <v>26</v>
      </c>
      <c r="D38" s="22">
        <v>5</v>
      </c>
      <c r="E38" s="22">
        <v>52</v>
      </c>
      <c r="F38" s="22" t="s">
        <v>11</v>
      </c>
      <c r="G38" s="21" t="s">
        <v>8</v>
      </c>
      <c r="H38" s="23" t="str">
        <f>IF(ISNUMBER(E38),   VLOOKUP(E38,refs!$F$8:$H$15,3,0),   "")</f>
        <v>Edércia / Sérgio</v>
      </c>
      <c r="I38" s="26"/>
      <c r="J38" s="25"/>
    </row>
    <row r="39" spans="1:10" ht="14" customHeight="1" x14ac:dyDescent="0.2">
      <c r="C39" s="21">
        <f>IF(D39=D38, C38, C38+1)</f>
        <v>27</v>
      </c>
      <c r="D39" s="22">
        <v>6</v>
      </c>
      <c r="E39" s="22">
        <v>6</v>
      </c>
      <c r="F39" s="22" t="s">
        <v>25</v>
      </c>
      <c r="G39" s="27">
        <v>0.83333333333333304</v>
      </c>
      <c r="H39" s="23" t="str">
        <f>IF(ISNUMBER(E39),   VLOOKUP(E39,refs!$F$8:$H$15,3,0),   "")</f>
        <v>Jô / Wanderley</v>
      </c>
      <c r="I39" s="26"/>
      <c r="J39" s="25"/>
    </row>
    <row r="40" spans="1:10" ht="14" customHeight="1" x14ac:dyDescent="0.2">
      <c r="C40" s="21">
        <v>28</v>
      </c>
      <c r="D40" s="22"/>
      <c r="E40" s="22"/>
      <c r="F40" s="22" t="s">
        <v>38</v>
      </c>
      <c r="G40" s="27">
        <v>0.375</v>
      </c>
      <c r="H40" s="23" t="s">
        <v>39</v>
      </c>
      <c r="I40" s="26"/>
      <c r="J40" s="25"/>
    </row>
    <row r="41" spans="1:10" ht="14" customHeight="1" x14ac:dyDescent="0.2">
      <c r="C41" s="21">
        <f>IF(D41=D39, C39, C39+1)</f>
        <v>28</v>
      </c>
      <c r="D41" s="22">
        <v>7</v>
      </c>
      <c r="E41" s="22">
        <v>7</v>
      </c>
      <c r="F41" s="22" t="s">
        <v>15</v>
      </c>
      <c r="G41" s="27">
        <v>0.64583333333333304</v>
      </c>
      <c r="H41" s="23" t="str">
        <f>IF(ISNUMBER(E41),   VLOOKUP(E41,refs!$F$8:$H$15,3,0),   "")</f>
        <v>M. Aurélio / Neura</v>
      </c>
      <c r="I41" s="26"/>
      <c r="J41" s="25"/>
    </row>
    <row r="42" spans="1:10" ht="14" customHeight="1" x14ac:dyDescent="0.2">
      <c r="C42" s="21">
        <f>IF(D42=D41, C41, C41+1)</f>
        <v>29</v>
      </c>
      <c r="D42" s="22">
        <v>1</v>
      </c>
      <c r="E42" s="22">
        <v>1</v>
      </c>
      <c r="F42" s="22" t="s">
        <v>18</v>
      </c>
      <c r="G42" s="21"/>
      <c r="H42" s="23" t="str">
        <f>IF(ISNUMBER(E42),   VLOOKUP(E42,refs!$F$8:$H$15,3,0),   "")</f>
        <v xml:space="preserve">   </v>
      </c>
      <c r="I42" s="26"/>
      <c r="J42" s="25"/>
    </row>
    <row r="43" spans="1:10" ht="14" customHeight="1" x14ac:dyDescent="0.2">
      <c r="C43" s="21">
        <v>30</v>
      </c>
      <c r="D43" s="22"/>
      <c r="E43" s="22"/>
      <c r="F43" s="22" t="s">
        <v>20</v>
      </c>
      <c r="G43" s="27">
        <v>0.625</v>
      </c>
      <c r="H43" s="23" t="s">
        <v>34</v>
      </c>
      <c r="I43" s="26"/>
      <c r="J43" s="25"/>
    </row>
    <row r="44" spans="1:10" ht="14" customHeight="1" x14ac:dyDescent="0.2">
      <c r="C44" s="21">
        <f>IF(D44=D42, C42, C42+1)</f>
        <v>30</v>
      </c>
      <c r="D44" s="22">
        <v>2</v>
      </c>
      <c r="E44" s="22">
        <v>2</v>
      </c>
      <c r="F44" s="22" t="s">
        <v>20</v>
      </c>
      <c r="G44" s="21" t="s">
        <v>8</v>
      </c>
      <c r="H44" s="23" t="str">
        <f>IF(ISNUMBER(E44),   VLOOKUP(E44,refs!$F$8:$H$15,3,0),   "")</f>
        <v>Cynthia / Élcio</v>
      </c>
      <c r="I44" s="26"/>
      <c r="J44" s="25"/>
    </row>
  </sheetData>
  <mergeCells count="2">
    <mergeCell ref="C2:J3"/>
    <mergeCell ref="C4:D4"/>
  </mergeCells>
  <conditionalFormatting sqref="D31:E31 G31 D25:G30 C25:C32 C44:J44 C5:J5 I6:J6 C7:J14 C16:J23 I15:J15 H25:J32 I24:J24 I33:J33">
    <cfRule type="expression" dxfId="195" priority="2">
      <formula>$F5="sáb"</formula>
    </cfRule>
    <cfRule type="expression" dxfId="194" priority="3">
      <formula>$F5="dom"</formula>
    </cfRule>
  </conditionalFormatting>
  <conditionalFormatting sqref="D32:E32 G32">
    <cfRule type="expression" dxfId="193" priority="4">
      <formula>$F32="sáb"</formula>
    </cfRule>
    <cfRule type="expression" dxfId="192" priority="5">
      <formula>$F32="dom"</formula>
    </cfRule>
  </conditionalFormatting>
  <conditionalFormatting sqref="F31:F32">
    <cfRule type="expression" dxfId="191" priority="6">
      <formula>$F31="sáb"</formula>
    </cfRule>
    <cfRule type="expression" dxfId="190" priority="7">
      <formula>$F31="dom"</formula>
    </cfRule>
  </conditionalFormatting>
  <conditionalFormatting sqref="C25:C32">
    <cfRule type="expression" dxfId="189" priority="8">
      <formula>$F25="sáb"</formula>
    </cfRule>
    <cfRule type="expression" dxfId="188" priority="9">
      <formula>$F25="dom"</formula>
    </cfRule>
  </conditionalFormatting>
  <conditionalFormatting sqref="D41:E41 G41 D34:G40 C34:C42 H34:J36 I43:J43 H38:J42 H37 J37">
    <cfRule type="expression" dxfId="187" priority="10">
      <formula>$F34="sáb"</formula>
    </cfRule>
    <cfRule type="expression" dxfId="186" priority="11">
      <formula>$F34="dom"</formula>
    </cfRule>
  </conditionalFormatting>
  <conditionalFormatting sqref="D42:E42 G42">
    <cfRule type="expression" dxfId="185" priority="12">
      <formula>$F42="sáb"</formula>
    </cfRule>
    <cfRule type="expression" dxfId="184" priority="13">
      <formula>$F42="dom"</formula>
    </cfRule>
  </conditionalFormatting>
  <conditionalFormatting sqref="F41:F42">
    <cfRule type="expression" dxfId="183" priority="14">
      <formula>$F41="sáb"</formula>
    </cfRule>
    <cfRule type="expression" dxfId="182" priority="15">
      <formula>$F41="dom"</formula>
    </cfRule>
  </conditionalFormatting>
  <conditionalFormatting sqref="C34:C42">
    <cfRule type="expression" dxfId="181" priority="16">
      <formula>$F34="sáb"</formula>
    </cfRule>
    <cfRule type="expression" dxfId="180" priority="17">
      <formula>$F34="dom"</formula>
    </cfRule>
  </conditionalFormatting>
  <conditionalFormatting sqref="C6:H6">
    <cfRule type="expression" dxfId="179" priority="18">
      <formula>$F6="sáb"</formula>
    </cfRule>
    <cfRule type="expression" dxfId="178" priority="19">
      <formula>$F6="dom"</formula>
    </cfRule>
  </conditionalFormatting>
  <conditionalFormatting sqref="C15:H15">
    <cfRule type="expression" dxfId="177" priority="20">
      <formula>$F15="sáb"</formula>
    </cfRule>
    <cfRule type="expression" dxfId="176" priority="21">
      <formula>$F15="dom"</formula>
    </cfRule>
  </conditionalFormatting>
  <conditionalFormatting sqref="C24:H24">
    <cfRule type="expression" dxfId="175" priority="22">
      <formula>$F24="sáb"</formula>
    </cfRule>
    <cfRule type="expression" dxfId="174" priority="23">
      <formula>$F24="dom"</formula>
    </cfRule>
  </conditionalFormatting>
  <conditionalFormatting sqref="C33:H33">
    <cfRule type="expression" dxfId="173" priority="24">
      <formula>$F33="sáb"</formula>
    </cfRule>
    <cfRule type="expression" dxfId="172" priority="25">
      <formula>$F33="dom"</formula>
    </cfRule>
  </conditionalFormatting>
  <conditionalFormatting sqref="C43:H43">
    <cfRule type="expression" dxfId="171" priority="26">
      <formula>$F43="sáb"</formula>
    </cfRule>
    <cfRule type="expression" dxfId="170" priority="27">
      <formula>$F43="dom"</formula>
    </cfRule>
  </conditionalFormatting>
  <conditionalFormatting sqref="I37">
    <cfRule type="expression" dxfId="169" priority="28">
      <formula>$F37="sáb"</formula>
    </cfRule>
    <cfRule type="expression" dxfId="168" priority="29">
      <formula>$F37="dom"</formula>
    </cfRule>
  </conditionalFormatting>
  <printOptions horizontalCentered="1"/>
  <pageMargins left="0.196527777777778" right="0.196527777777778" top="0.196527777777778" bottom="0.196527777777778" header="0.51180555555555496" footer="0.51180555555555496"/>
  <pageSetup paperSize="9" scale="8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refs</vt:lpstr>
      <vt:lpstr>início na 2a.f</vt:lpstr>
      <vt:lpstr>início na 3a.f</vt:lpstr>
      <vt:lpstr>início na 4a.f</vt:lpstr>
      <vt:lpstr>início na 5a.f</vt:lpstr>
      <vt:lpstr>início na 6a.f</vt:lpstr>
      <vt:lpstr>início no sáb</vt:lpstr>
      <vt:lpstr>início no dom</vt:lpstr>
      <vt:lpstr>modelo</vt:lpstr>
    </vt:vector>
  </TitlesOfParts>
  <Company>aecx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aecx</dc:creator>
  <dc:description/>
  <cp:lastModifiedBy>Usuário do Microsoft Office</cp:lastModifiedBy>
  <cp:revision>1</cp:revision>
  <cp:lastPrinted>2020-01-27T23:30:06Z</cp:lastPrinted>
  <dcterms:created xsi:type="dcterms:W3CDTF">2010-07-21T13:31:20Z</dcterms:created>
  <dcterms:modified xsi:type="dcterms:W3CDTF">2020-02-01T00:14:27Z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aecx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